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S:\MLHU\NFP\CaNE-NFP\BOH &amp; Other Reports\NFP Annual Reports\2020 Data\"/>
    </mc:Choice>
  </mc:AlternateContent>
  <xr:revisionPtr revIDLastSave="0" documentId="13_ncr:1_{6CBFDBAA-1731-4B2B-BCAC-AAD36DC16D3A}" xr6:coauthVersionLast="36" xr6:coauthVersionMax="36" xr10:uidLastSave="{00000000-0000-0000-0000-000000000000}"/>
  <bookViews>
    <workbookView xWindow="0" yWindow="0" windowWidth="21570" windowHeight="7020" xr2:uid="{00000000-000D-0000-FFFF-FFFF00000000}"/>
  </bookViews>
  <sheets>
    <sheet name="Fidelity" sheetId="1" r:id="rId1"/>
    <sheet name="% Time Spent per Domain" sheetId="4" r:id="rId2"/>
    <sheet name="Outcomes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M7" i="2" l="1"/>
  <c r="M39" i="2" l="1"/>
  <c r="M86" i="2" l="1"/>
  <c r="M84" i="2"/>
  <c r="M83" i="2"/>
  <c r="M82" i="2"/>
  <c r="M81" i="2"/>
  <c r="M80" i="2"/>
  <c r="M78" i="2"/>
  <c r="M77" i="2"/>
  <c r="M76" i="2"/>
  <c r="M75" i="2"/>
  <c r="M74" i="2"/>
  <c r="M72" i="2"/>
  <c r="M71" i="2"/>
  <c r="M70" i="2"/>
  <c r="M69" i="2"/>
  <c r="M68" i="2"/>
  <c r="M66" i="2"/>
  <c r="M65" i="2"/>
  <c r="M64" i="2"/>
  <c r="M63" i="2"/>
  <c r="M62" i="2"/>
  <c r="M60" i="2"/>
  <c r="M59" i="2"/>
  <c r="M58" i="2"/>
  <c r="M57" i="2"/>
  <c r="M56" i="2"/>
  <c r="M14" i="1"/>
  <c r="M54" i="2"/>
  <c r="M53" i="2"/>
  <c r="M52" i="2"/>
  <c r="M51" i="2"/>
  <c r="M49" i="2"/>
  <c r="M48" i="2"/>
  <c r="M47" i="2"/>
  <c r="M46" i="2"/>
  <c r="M44" i="2"/>
  <c r="M43" i="2"/>
  <c r="M42" i="2"/>
  <c r="M41" i="2"/>
  <c r="M38" i="2"/>
  <c r="M37" i="2"/>
  <c r="M36" i="2"/>
  <c r="M34" i="2"/>
  <c r="M33" i="2"/>
  <c r="M32" i="2"/>
  <c r="M31" i="2"/>
  <c r="M30" i="2"/>
  <c r="N36" i="1" l="1"/>
  <c r="N35" i="1"/>
  <c r="M28" i="2"/>
  <c r="M26" i="2"/>
  <c r="M22" i="2"/>
  <c r="M18" i="2"/>
  <c r="M16" i="2"/>
  <c r="M15" i="2"/>
  <c r="M14" i="2"/>
  <c r="M12" i="2"/>
  <c r="M11" i="2"/>
  <c r="M10" i="2"/>
  <c r="M8" i="2"/>
  <c r="M6" i="2"/>
  <c r="O25" i="4" l="1"/>
  <c r="O24" i="4"/>
  <c r="O23" i="4"/>
  <c r="O22" i="4"/>
  <c r="O21" i="4"/>
  <c r="O20" i="4"/>
  <c r="O18" i="4"/>
  <c r="O17" i="4"/>
  <c r="O16" i="4"/>
  <c r="O15" i="4"/>
  <c r="O14" i="4"/>
  <c r="O13" i="4"/>
  <c r="O11" i="4"/>
  <c r="O10" i="4"/>
  <c r="O9" i="4"/>
  <c r="O8" i="4"/>
  <c r="O7" i="4"/>
  <c r="O6" i="4"/>
  <c r="N66" i="1" l="1"/>
  <c r="N65" i="1"/>
  <c r="N62" i="1"/>
  <c r="N42" i="1"/>
  <c r="N34" i="1"/>
  <c r="N32" i="1"/>
  <c r="N18" i="1" l="1"/>
  <c r="N17" i="1"/>
  <c r="N16" i="1"/>
  <c r="N15" i="1"/>
  <c r="N12" i="1"/>
  <c r="N11" i="1"/>
  <c r="N9" i="1"/>
  <c r="N8" i="1"/>
  <c r="N7" i="1"/>
  <c r="N31" i="1" l="1"/>
  <c r="N30" i="1"/>
  <c r="N29" i="1"/>
  <c r="P31" i="1" s="1"/>
  <c r="N26" i="1"/>
  <c r="N27" i="1"/>
  <c r="N25" i="1"/>
  <c r="N24" i="1"/>
  <c r="N10" i="1"/>
  <c r="N23" i="1"/>
  <c r="N22" i="1"/>
  <c r="N21" i="1"/>
  <c r="N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Lindsay Croswell</author>
  </authors>
  <commentList>
    <comment ref="A37" authorId="0" shapeId="0" xr:uid="{D32F421F-F072-4FEA-9779-D07E86C30D91}">
      <text>
        <r>
          <rPr>
            <b/>
            <sz val="9"/>
            <color indexed="81"/>
            <rFont val="Tahoma"/>
            <family val="2"/>
          </rPr>
          <t>Lindsay Croswell:</t>
        </r>
        <r>
          <rPr>
            <sz val="9"/>
            <color indexed="81"/>
            <rFont val="Tahoma"/>
            <family val="2"/>
          </rPr>
          <t xml:space="preserve">
Hamilton: report rate for 2017 cohort and potential rates for 2018, 2019 and 2020 cohorts
York/TPH/MLHU: report rate for 2017 cohort (first CaNE cohort) and potential rates for 2018, 2019 and 2020 cohorts
Niagara: report potenial rates for 2018, 2019 and 2020 cohorts
ON grad rate (combined): report potential rate for 2019 and 2020 cohorts</t>
        </r>
      </text>
    </comment>
    <comment ref="N38" authorId="0" shapeId="0" xr:uid="{8F1F001B-E40A-467D-988B-A62BDE2DE6B7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excludes Toronto</t>
        </r>
      </text>
    </comment>
    <comment ref="J41" authorId="0" shapeId="0" xr:uid="{8FDE2C52-C410-43BF-9DF3-F12BEB0A632F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includes 2 transfers to Toronto (need to determine how to track transfers for grad rates)</t>
        </r>
      </text>
    </comment>
    <comment ref="L41" authorId="0" shapeId="0" xr:uid="{23822B2B-E09C-44A4-9569-62AA55AA8C4E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not calculated the same as other sites, 38% - 20 (graduated from NFP program) / 52 (discharged clients)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Lindsay Croswell</author>
  </authors>
  <commentList>
    <comment ref="D3" authorId="0" shapeId="0" xr:uid="{48C6B602-6914-4084-887A-F94641A61806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Numerators/Denominators not provided</t>
        </r>
      </text>
    </comment>
    <comment ref="H3" authorId="0" shapeId="0" xr:uid="{476A4D39-52E9-407E-AC24-6D7689BF9E81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All Numerators/Denominators not provided</t>
        </r>
      </text>
    </comment>
    <comment ref="M7" authorId="0" shapeId="0" xr:uid="{382D5075-91F1-4545-8EDD-31284C9541BE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43% if Toronto is included, excluded because only 3 forms completed </t>
        </r>
      </text>
    </comment>
    <comment ref="G39" authorId="0" shapeId="0" xr:uid="{CF5CF618-A6B6-49C6-BB7D-6D2783DFD984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not included in Ontario calculation (2 forms completed total)</t>
        </r>
      </text>
    </comment>
    <comment ref="M39" authorId="0" shapeId="0" xr:uid="{9E5B096A-33CC-47B0-A7AF-227430C25617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Does not include Niagara, only 2 forms completed</t>
        </r>
      </text>
    </comment>
    <comment ref="A61" authorId="0" shapeId="0" xr:uid="{36728883-A4F8-40AE-B3E7-54ADE1942346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Ham/Niagara: Income Assistance counts only used</t>
        </r>
      </text>
    </comment>
    <comment ref="I86" authorId="0" shapeId="0" xr:uid="{A6EC5468-1736-4C23-834C-5A9E6072607B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Need to explore</t>
        </r>
      </text>
    </comment>
    <comment ref="M86" authorId="0" shapeId="0" xr:uid="{C6A2FC0B-804A-4BA2-8BE4-8D3AA773D06D}">
      <text>
        <r>
          <rPr>
            <b/>
            <sz val="9"/>
            <color indexed="81"/>
            <rFont val="Tahoma"/>
            <charset val="1"/>
          </rPr>
          <t>Lindsay Croswell:</t>
        </r>
        <r>
          <rPr>
            <sz val="9"/>
            <color indexed="81"/>
            <rFont val="Tahoma"/>
            <charset val="1"/>
          </rPr>
          <t xml:space="preserve">
71% excluding Niagara </t>
        </r>
      </text>
    </comment>
  </commentList>
</comments>
</file>

<file path=xl/sharedStrings.xml><?xml version="1.0" encoding="utf-8"?>
<sst xmlns="http://schemas.openxmlformats.org/spreadsheetml/2006/main" count="346" uniqueCount="223">
  <si>
    <t>Indicator</t>
  </si>
  <si>
    <t>Enrollment for reporting period</t>
  </si>
  <si>
    <t>% of enrolled clients referred before 16 weeks’ gestation</t>
  </si>
  <si>
    <t>% of voluntary consents signed by enrolled clients</t>
  </si>
  <si>
    <t>% of enrolled clients enrolled before 16 weeks’ gestation</t>
  </si>
  <si>
    <t>Total referred</t>
  </si>
  <si>
    <t>% eligible</t>
  </si>
  <si>
    <t>% of eligible clients that consented</t>
  </si>
  <si>
    <t>% of enrolled clients that meet eligibility criteria</t>
  </si>
  <si>
    <t>Total #</t>
  </si>
  <si>
    <t>Pregnancy</t>
  </si>
  <si>
    <t>Infancy</t>
  </si>
  <si>
    <t>Toddlerhood</t>
  </si>
  <si>
    <t>Average # per client</t>
  </si>
  <si>
    <t>% visits completed in home (versus alternate location)</t>
  </si>
  <si>
    <t>Client Status for reporting period</t>
  </si>
  <si>
    <t>Total number of graduates for reporting period</t>
  </si>
  <si>
    <t xml:space="preserve">% of clients graduating </t>
  </si>
  <si>
    <t>Education completed during reporting period</t>
  </si>
  <si>
    <t xml:space="preserve">% of NFP team members that participated in NFP Integration and Consolidation </t>
  </si>
  <si>
    <t>% of time spent per Domain for reporting period (total averages used)</t>
  </si>
  <si>
    <t>Average length of visits</t>
  </si>
  <si>
    <t>Caseload Management and Supervision for reporting period</t>
  </si>
  <si>
    <t>Average number of RS 1:1 completed per PHN</t>
  </si>
  <si>
    <t>Notes:</t>
  </si>
  <si>
    <t xml:space="preserve">BScN prepared RNs - Adherence is the result of current hiring practices </t>
  </si>
  <si>
    <t>First time parent</t>
  </si>
  <si>
    <t>Socioeconomic disadvantage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</si>
  <si>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Visit completed by 28 weeks’ gestation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</si>
  <si>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Age</t>
    </r>
  </si>
  <si>
    <t>Total number of active clients (not discharged) at time of report</t>
  </si>
  <si>
    <t>Total number of PHNs that completed NFP Foundations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</si>
  <si>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Total number of PHNs that completed NFP Fundamentals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</si>
  <si>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Total number of supervisors that completed NFP Foundations</t>
    </r>
  </si>
  <si>
    <t>Total number of supervisors that completed NFP Fundamentals</t>
  </si>
  <si>
    <t>Average caseload per PHN</t>
  </si>
  <si>
    <t>Benchmark</t>
  </si>
  <si>
    <t>CME</t>
  </si>
  <si>
    <t>Total</t>
  </si>
  <si>
    <t>8:1 max</t>
  </si>
  <si>
    <t>not determined</t>
  </si>
  <si>
    <t>n/a</t>
  </si>
  <si>
    <t>&gt;50%</t>
  </si>
  <si>
    <t>2, 3, 4</t>
  </si>
  <si>
    <t xml:space="preserve">3 per PHN annually </t>
  </si>
  <si>
    <t>Ontario NFP Data Collection - Fidelity Report template (for sites)</t>
  </si>
  <si>
    <t>Number of additional direct reports (non NFP PHNs)</t>
  </si>
  <si>
    <t>e.g. admin staff or other team members</t>
  </si>
  <si>
    <r>
      <rPr>
        <sz val="7"/>
        <color theme="1"/>
        <rFont val="Times New Roman"/>
        <family val="1"/>
      </rPr>
      <t xml:space="preserve"> (</t>
    </r>
    <r>
      <rPr>
        <sz val="11"/>
        <color theme="1"/>
        <rFont val="Calibri"/>
        <family val="2"/>
        <scheme val="minor"/>
      </rPr>
      <t>Team size) Ratio of NFP PHNs to NFP supervisor</t>
    </r>
  </si>
  <si>
    <t>Ontario NFP Data Collection - Outcomes Report template (for sites)</t>
  </si>
  <si>
    <t>intake</t>
  </si>
  <si>
    <t>pregnancy 36 weeks</t>
  </si>
  <si>
    <t>12 months</t>
  </si>
  <si>
    <t>premature births</t>
  </si>
  <si>
    <t>breastfeeding</t>
  </si>
  <si>
    <t>exclusivity at 6 months</t>
  </si>
  <si>
    <t>continuation at 6 months</t>
  </si>
  <si>
    <t>continuation at 12 months</t>
  </si>
  <si>
    <t>childn's immunization up to date</t>
  </si>
  <si>
    <t>6 months</t>
  </si>
  <si>
    <t>18 months</t>
  </si>
  <si>
    <t>24 months</t>
  </si>
  <si>
    <t xml:space="preserve">subsequent pregnancies </t>
  </si>
  <si>
    <t>secondary school completion</t>
  </si>
  <si>
    <t>post-secondary school enrollment</t>
  </si>
  <si>
    <t>Housing Security</t>
  </si>
  <si>
    <t>Ontario NFP Data Collection - Fidelity Report template (for PHNs)</t>
  </si>
  <si>
    <t>% of time spent per Domain in Pregnancy for reporting period (total averages used)</t>
  </si>
  <si>
    <t>Personal Health</t>
  </si>
  <si>
    <t>35 to 40</t>
  </si>
  <si>
    <t>Environmental Health</t>
  </si>
  <si>
    <t>5 to 7</t>
  </si>
  <si>
    <t>Life Course Development</t>
  </si>
  <si>
    <t>10 to 15</t>
  </si>
  <si>
    <t>Maternal Role</t>
  </si>
  <si>
    <t>23 to 25</t>
  </si>
  <si>
    <t xml:space="preserve">Family &amp; Friends </t>
  </si>
  <si>
    <t>% of time spent per Domain in Infancy for reporting period (total averages used)</t>
  </si>
  <si>
    <t>14 to 20</t>
  </si>
  <si>
    <t>7 to 10</t>
  </si>
  <si>
    <t>45 to 50</t>
  </si>
  <si>
    <t>% of time spent per Domain in Toddlerhood for reporting period (total averages used)</t>
  </si>
  <si>
    <t>18 to 20</t>
  </si>
  <si>
    <t xml:space="preserve">site: </t>
  </si>
  <si>
    <t>site:</t>
  </si>
  <si>
    <t>workforce participation</t>
  </si>
  <si>
    <t xml:space="preserve">healthy birthweight </t>
  </si>
  <si>
    <t>Changes in smoking status (includes e-cigarettes)</t>
  </si>
  <si>
    <t>Cocaine Use</t>
  </si>
  <si>
    <t>Other "street drug" use</t>
  </si>
  <si>
    <t>marijauna/hash Use</t>
  </si>
  <si>
    <t>alcohol use</t>
  </si>
  <si>
    <t>&lt; 37 weeks gestational age</t>
  </si>
  <si>
    <t>between 1500 and 5000 g</t>
  </si>
  <si>
    <t xml:space="preserve">initiation </t>
  </si>
  <si>
    <t>intention</t>
  </si>
  <si>
    <t>Injuries and ingestions</t>
  </si>
  <si>
    <t>Use of Birth Control</t>
  </si>
  <si>
    <t>Income Assistance Recipient</t>
  </si>
  <si>
    <t>IPV Exposure (Disclosure)</t>
  </si>
  <si>
    <t>Current or last 12 months</t>
  </si>
  <si>
    <t>1 per week per PHN</t>
  </si>
  <si>
    <t>Visits Completed during reporting period (annual only)</t>
  </si>
  <si>
    <t>Total number of clients discharged for reasons not initiated by client (lost to f/u, maternal death, pregnancy loss/child death, unsafe to visit, incarceration, moved out of an NFP service area)</t>
  </si>
  <si>
    <t>Total number of clients with a child apprehended and client discharged</t>
  </si>
  <si>
    <t>Total number of clients with a child apprehended and program will continue</t>
  </si>
  <si>
    <t>Total number of clients discharged because they were dissatisfied with program or had their needs being met through another program</t>
  </si>
  <si>
    <t>Total number of clients dischaged because they had no time for visits - no reason specified</t>
  </si>
  <si>
    <t>Total number of clients dischaged because they preceive they have received what they need or have sufficient knowledge/support</t>
  </si>
  <si>
    <t>Total number of client initiated discharge due to pressure from family not to continue</t>
  </si>
  <si>
    <t>Total number of client initiated discharge due to refusal of new PHN</t>
  </si>
  <si>
    <t xml:space="preserve">Total number of client initiated discharge due to refusal of service following report to child welfare services </t>
  </si>
  <si>
    <t>Total number of clients discharged because they were transferred to another NFP site</t>
  </si>
  <si>
    <t>Total number of clients that initiated discharged due to no time for visits because of  return to work or school</t>
  </si>
  <si>
    <t>year: 2020</t>
  </si>
  <si>
    <t>2017 cohort - actual</t>
  </si>
  <si>
    <t xml:space="preserve">2018 cohort - potential </t>
  </si>
  <si>
    <t>2019 cohort - potential</t>
  </si>
  <si>
    <t xml:space="preserve">2020 cohort - potential </t>
  </si>
  <si>
    <t>Total number of discharged clients (for any reason other than graduated) for reporting period</t>
  </si>
  <si>
    <t>Encounter method breakdown (total # for each):</t>
  </si>
  <si>
    <t xml:space="preserve">In-person  </t>
  </si>
  <si>
    <t xml:space="preserve">Telephone </t>
  </si>
  <si>
    <t>Video Conference</t>
  </si>
  <si>
    <t>Hamilton</t>
  </si>
  <si>
    <t>MLHU</t>
  </si>
  <si>
    <t>Niagara</t>
  </si>
  <si>
    <t>York</t>
  </si>
  <si>
    <t>Toronto</t>
  </si>
  <si>
    <t xml:space="preserve">Hamilton </t>
  </si>
  <si>
    <t xml:space="preserve">Ontario </t>
  </si>
  <si>
    <t>see notes</t>
  </si>
  <si>
    <t>Hamilton: only 2 completed prior to COVID</t>
  </si>
  <si>
    <t>MLHU: of the four that completed foundations - 1 tranferred teams before fundamentals could be completed and 2 will complete fundamentals in 2021</t>
  </si>
  <si>
    <t>Hamilton: Acting supervisor for HBHC home visiting from March 15th until end of September - 10 HBHC PHNs; Responsible for management of Health Connections phone line; provided vacation coverage for Business Continuity email x 2-3 weeks. Niagara: *this is permanent staff in home program(s) I manage, in 2020 I was also covering in School Health/Dental for periods of time and this number was close to 40</t>
  </si>
  <si>
    <t>missing</t>
  </si>
  <si>
    <t>3-7 PHNs to 1 supervisor</t>
  </si>
  <si>
    <t>1-6 per supervisor that completes RS with PHNs</t>
  </si>
  <si>
    <t xml:space="preserve">York </t>
  </si>
  <si>
    <t>Ontario</t>
  </si>
  <si>
    <t>TPH: 31 enrolledand signed consents  - 40 were referred,- 6 declined,  2  not eligible, 1 not assessed.</t>
  </si>
  <si>
    <t>template version date: 17/12/2020</t>
  </si>
  <si>
    <t>total:</t>
  </si>
  <si>
    <t>2-5 PHNs to 1 supervisor</t>
  </si>
  <si>
    <t>0-8 per supervisor that completes RS with PHNs</t>
  </si>
  <si>
    <t>Ham: 14/27 NR: 11/31 TPH: 23% - (7/30, denominator = # of clients with completed NFP Health Habits - Intake - Assessment Tool  )</t>
  </si>
  <si>
    <t>Ham: 6/12 NR: 2/20 TPH: 100% (3/3, denominator = # of clients with completed NFP Health Habits - Pregnancy 36 weeks - Assessment Tool)</t>
  </si>
  <si>
    <t>Ham 3/7 NR: 5/15 TPH: 11% - (2/19, denominator = NFP Health Habits - Infancy 12 Months - Assessment Tool)</t>
  </si>
  <si>
    <t>Ham: 11/27 NR: 4/31 TPH: 37% - (11/30, denominator = # of clients with completed NFP Health Habits - Intake - Assessment Tool  )</t>
  </si>
  <si>
    <t>Ham: 0/12 NR: 0/20 TPH: 0% - (0/3, denominator = # of clients with completed NFP Health Habits - Pregnancy 36 weeks - Assessment Tool)</t>
  </si>
  <si>
    <t>Ham: 3/7 NR: 3/15 TPH: 5% - (1/19,  denominator = NFP Health Habits - Infancy 12 Months - Assessment Tool)</t>
  </si>
  <si>
    <t>Ham: 15/27 13/31 TPH: 40% - (12/30, denominator = # of clients with completed NFP Health Habits - Intake - Assessment Tool )</t>
  </si>
  <si>
    <t>Ham: 0/12 NR: 4/20 TPH: 0% - (0/3, denominator = # of clients with completed NFP Health Habits - Pregnancy 36 weeks - Assessment Tool)</t>
  </si>
  <si>
    <t>Ham: 4/7 NR: 1/15 TPH: 37% - (7/19,  denominator = NFP Health Habits - Infancy 12 Months - Assessment Tool)</t>
  </si>
  <si>
    <t>Ham: 0/27 NR: 0/31 TPH: 3% - (1/30, denominator = # of clients with completed NFP Health Habits - Intake - Assessment Tool )</t>
  </si>
  <si>
    <t>Ham: 0/7 NR: 0/15 TPH: 0% - (0/19,  denominator = NFP Health Habits - Infancy 12 Months - Assessment Tool)</t>
  </si>
  <si>
    <t>Ham: 29/30 NR: 30/31 TPH: 94% - (29/31, denominator = Total No. of clients who completed Maternal Health Assessment Form)</t>
  </si>
  <si>
    <t>Ham: 24/35 NR: 33/36 TPH: 89% - (33/37, denominator=Total No. of clients who completed Infant and Maternal PP assessment form)</t>
  </si>
  <si>
    <t>Ham: 0/16 NR: 4/27 TPH: 19% - (5/26, denominator =Total No. of clients who completed Infant Health Care Infancy 6 Months form)</t>
  </si>
  <si>
    <t>Ham: 3/16 NR: 10/27 TPH: 42% - (11/26, denominator =Total No. of clients who completed Infant Health Care Infancy 6 Months form)</t>
  </si>
  <si>
    <t>Ham: 1/10 NR: 3/21 TPH: 15% - (3/20, denominator = Total No. of clients who completed Infant Health Care Infancy 12 Months form)</t>
  </si>
  <si>
    <t>Ham: 15/16 NR: 24/27 TPH: 88% - (23/26, denominator=Total No. of clients who completed Infant Health Care Infancy 6 Months form)</t>
  </si>
  <si>
    <t>Ham: 13/14 NR: 17/21 TPH: 70% - (14/20, denominator=Total No. of clients who completed Infant Health Care Infancy 12 Months form)</t>
  </si>
  <si>
    <t>Ham: 14/16 NR: 9/13 TPH: 57% - (8/14, denominator=Total No. of clients who completedInfant Health Care Toddler 18 Months form)</t>
  </si>
  <si>
    <t>Ham: 19/23 NR: 2/2 TPH: 89% - (16/18, denominator=Total No. of clients who completed Infant Health Care Toddler 24 Months form)</t>
  </si>
  <si>
    <t>Ham: 2/16 0/27 TPH: 4% - (1/26, denominator=Total No. of clients who completed Infant Health Care Infancy 6 Months form)</t>
  </si>
  <si>
    <t>Ham: 1/14 NR: 1/21 TPH: 0% - (0/20, denominator=Total No. of clients who completed Infant Health Care Infancy 12 Months form)</t>
  </si>
  <si>
    <t>Ham: 2/16 NR: 1/13 TPH: 0% - (0/14, denominator=Total No. of clients who completedInfant Health Care Toddler 18 Months form)</t>
  </si>
  <si>
    <t>Ham: 1/23 NR: 0/2 TPH: 6% - (1/18, denominator=Total No. of clients who completed Infant Health Care Toddler 24 Months form)</t>
  </si>
  <si>
    <t>Ham: 5/17 NR: 20/28 TPH: 50% - (12/24, denominator=Total No. of clients who completed Client Intake Update Infancy 6 months form)</t>
  </si>
  <si>
    <t>Ham: 9/17 NR: 11/15 TPH: 23% - (3/13, denominator=Total No. of clients who completed Client Intake Update Toddler 18 months form)</t>
  </si>
  <si>
    <t>Ham: 8/16 NR: 10/17 TPH: 42% - (8/19, denominator=Total No. of clients who completed Client Intake Update Infancy 12 months form)</t>
  </si>
  <si>
    <t>Ham: 12/22 NR: 1/2 TPH: 50% - (9/18, denominator=Total No. of clients who completed Client Intake Update Toddler 24 months form)</t>
  </si>
  <si>
    <t>Ham: 0/17 NR: 1/28 TPH: 8% - (2/24, denominator=Total No. of clients who completed Client Intake Update Infancy 6 months form)</t>
  </si>
  <si>
    <t>Ham: 5/32 NR: 7/32 TPH: 13% - (4/31, denominator=Total No. of clients who completed Client Intake form)</t>
  </si>
  <si>
    <t>Ham: 0/17 NR: 0/28 TPH: 0% - (0/24, denominator=Total No. of clients who completed Client Intake Update Infancy 6 months form)</t>
  </si>
  <si>
    <t>Ham: 0/16 NR: 3/17 TPH: 16% - (3/19, denominator=Total No. of clients who completed Client Intake Update Infancy 12 months form)</t>
  </si>
  <si>
    <t>Ham: 3/17 NR: 0/15 TPH: 31% - (4/13, denominator=Total No. of clients who completed Client Intake Update Toddler 18 months form)</t>
  </si>
  <si>
    <t>Ham: 5/22 NR: 2/2 TPH: 28% - (5/18, denominator=Total No. of clients who completed Client Intake Update Toddler 24 months form)</t>
  </si>
  <si>
    <t>Ham: 11/32 NR: 10/32 TPH: 32% - (10/31, denominator=Total No. of clients who completed Client Intake form)</t>
  </si>
  <si>
    <t>Ham: 9/17 NR: 19/28 TPH: 63% - (15/24, denominator=Total No. of clients who completed Client Intake Update Infancy 6 months form)</t>
  </si>
  <si>
    <t>Ham: 11/16 NR: 10/17 TPH: 58% - (11/19, denominator=Total No. of clients who completed Client Intake Update Infancy 12 months form)</t>
  </si>
  <si>
    <t>Ham: 10/17 NR: 6/15 TPH: 38% - (5/13, denominator=Total No. of clients who completed Client Intake Update Toddler 18 months form)</t>
  </si>
  <si>
    <t>Ham: 7/22 NR: 0/2 TPH: 50% - (9/18, denominator=Total No. of clients who completed Client Intake Update Toddler 24 months form)</t>
  </si>
  <si>
    <t>Ham: 11/32 NR: 8/32 TPH: 29% - (9/31, denominator=Total No. of clients who completed Client Intake form)</t>
  </si>
  <si>
    <t>Ham: 2/17 NR: 12/28 TPH: 50% - (12/24, denominator=Total No. of clients who completed Client Intake Update Infancy 6 months form)</t>
  </si>
  <si>
    <t>Ham: 3/16 NR: 5/17 TPH: 47% - (9/19, denominator=Total No. of clients who completed Client Intake Update Infancy 12 months form)</t>
  </si>
  <si>
    <t>Ham: 4/17 NR: 4/15 TPH: 85% - (11/13, denominator=Total No. of clients who completed Client Intake Update Toddler 18 months form)</t>
  </si>
  <si>
    <t>Ham: 9/22 NR: 1/2 TPH: 67% - (12/18, denominator=Total No. of clients who completed Client Intake Update Toddler 24 months form)</t>
  </si>
  <si>
    <t>Ham: 6/32 NR: 5/32 TPH: 6% - (2/31, denominator=Total No. of clients who completed Client Intake form)</t>
  </si>
  <si>
    <t>Ham: 0/17 NR: 5/28 TPH: 8% - (2/24, denominator=Total No. of clients who completed Client Intake Update Infancy 6 months form)</t>
  </si>
  <si>
    <t>Ham: 1/16 NR: 2/17 TPH: 16% - (3/19, denominator=Total No. of clients who completed Client Intake Update Infancy 12 months form)</t>
  </si>
  <si>
    <t>Ham: 1/17 NR: 5/15 TPH: 62% - (8/13, denominator=Total No. of clients who completed Client Intake Update Toddler 18 months form)</t>
  </si>
  <si>
    <t>Ham: 6/22 NR: 0/2 TPH: 33% - (6/18, denominator=Total No. of clients who completed Client Intake Update Toddler 24 months form)</t>
  </si>
  <si>
    <t>Ham: 30/32 NR: 31/32 TPH: 61% - (19/31, denominator=Total No. of clients who completed Client Intake form)</t>
  </si>
  <si>
    <t>Ham: 17/17 NR: 28/28 TPH: 79% - (19/24, denominator=Total No. of clients who completed Client Intake Update Infancy 6 months form)</t>
  </si>
  <si>
    <t>Ham: 16/16 NR: 16/17 TPH: 89% - (17/19, denominator=Total No. of clients who completed Client Intake Update Infancy 12 months form)</t>
  </si>
  <si>
    <t>Ham: 17/17 NR: 14/15 TPH: 92% - (12/13, denominator=Total No. of clients who completed Client Intake Update Toddler 18 months form)</t>
  </si>
  <si>
    <t>Ham: 22/22 NR: 1/2 TPH: 89% - (16/18, denominator=Total No. of clients who completed Client Intake Update Toddler 24 months form)</t>
  </si>
  <si>
    <t>Ham: 42/47, 6/47 LBW NR: 35/36 YR: 12/12 TPH: 100% - (37/37, denominator = Total No. of birthweight responses on NFP Infant Maternal Postpartum Assessment Tool)</t>
  </si>
  <si>
    <t>Ham: 1/16 NR: 3/17 YR: 1/9 TPH: 11% - (2/19, denominator=Total No. of clients who completed Client Intake Update Infancy 12 months form)</t>
  </si>
  <si>
    <t>Ham: 4/17 NR: 4/15 YR: 3/12 TPH: 23% - (3/13, denominator=Total No. of clients who completed Client Intake Update Toddler 18 monthsform)</t>
  </si>
  <si>
    <t>Ham: 10/22 NR: 2/2 YR: 5/9 TPH: 33% - (6/18, denominator=Total No. of clients who completed Client Intake Update Toddler 24 monthsform)</t>
  </si>
  <si>
    <t>Ham: 10/15 MLHU: only includes May-Dec data NR: 20/23 YR: 1/24 TPH: 27% - (7/26, denominator=Total No. of clients who completed IPV form)</t>
  </si>
  <si>
    <t>% in-person:</t>
  </si>
  <si>
    <t>% telephone:</t>
  </si>
  <si>
    <t>% video:</t>
  </si>
  <si>
    <t xml:space="preserve">total discharged = 164, 37% of discharges were graduates </t>
  </si>
  <si>
    <t>total discharged considered 'addressable' = 23 or 14%</t>
  </si>
  <si>
    <t>41% unaddressable attrition rate</t>
  </si>
  <si>
    <t xml:space="preserve">An average of 87% of NFP clients across all 5 sites met 100% eligibility </t>
  </si>
  <si>
    <t>Average number of accompanied home visits per PHN</t>
  </si>
  <si>
    <t>Ham: 3/47 MLHU: 34 births NR: 6/36 YR: 1/12 TPH: 8% - (3/37, denominator =  Total No. of birthweight responses on NFP Infant Maternal Postpartum Assessment Tool)</t>
  </si>
  <si>
    <t>NR 31/32</t>
  </si>
  <si>
    <t>TPH: 27/31 NR: 26/32</t>
  </si>
  <si>
    <t>NR: 26/29</t>
  </si>
  <si>
    <t>NR 29/41</t>
  </si>
  <si>
    <t>NR 41</t>
  </si>
  <si>
    <t>discrepency in total # of completed visits:</t>
  </si>
  <si>
    <t>York 10/23 graduated</t>
  </si>
  <si>
    <t>Niagara 31/40, York 0 grads and 10/16 still enrolled</t>
  </si>
  <si>
    <t>Niagara 16/29, York 4 grads and 5/20 still enrolled</t>
  </si>
  <si>
    <t>Niagara 31/42, York 0 grads 2 transfers 10/17 still enrolled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</si>
</sst>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3F3F76"/>
      <name val="Calibri"/>
      <family val="2"/>
      <scheme val="minor"/>
    </font>
    <font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9" fontId="8" fillId="0" borderId="0" applyFont="0" applyFill="0" applyBorder="0" applyAlignment="0" applyProtection="0"/>
    <xf numFmtId="0" fontId="11" fillId="11" borderId="10" applyNumberFormat="0" applyAlignment="0" applyProtection="0"/>
    <xf numFmtId="0" fontId="8" fillId="12" borderId="11" applyNumberFormat="0" applyFont="0" applyAlignment="0" applyProtection="0"/>
  </cellStyleXfs>
  <cellXfs count="1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9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1" fillId="0" borderId="0" xfId="0" applyFont="1"/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1" fillId="0" borderId="1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5" borderId="1" xfId="0" applyFont="1" applyFill="1" applyBorder="1" applyAlignment="1">
      <alignment horizontal="left" wrapText="1"/>
    </xf>
    <xf numFmtId="0" fontId="0" fillId="4" borderId="2" xfId="0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9" fontId="0" fillId="0" borderId="1" xfId="0" applyNumberFormat="1" applyFill="1" applyBorder="1" applyAlignment="1">
      <alignment wrapText="1"/>
    </xf>
    <xf numFmtId="20" fontId="0" fillId="0" borderId="1" xfId="0" applyNumberFormat="1" applyBorder="1" applyAlignment="1">
      <alignment wrapText="1"/>
    </xf>
    <xf numFmtId="9" fontId="0" fillId="0" borderId="6" xfId="0" applyNumberFormat="1" applyBorder="1" applyAlignment="1">
      <alignment wrapText="1"/>
    </xf>
    <xf numFmtId="0" fontId="0" fillId="6" borderId="1" xfId="0" applyFill="1" applyBorder="1" applyAlignment="1">
      <alignment wrapText="1"/>
    </xf>
    <xf numFmtId="9" fontId="0" fillId="6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7" borderId="0" xfId="0" applyFill="1"/>
    <xf numFmtId="0" fontId="1" fillId="7" borderId="1" xfId="0" applyFont="1" applyFill="1" applyBorder="1" applyAlignment="1">
      <alignment wrapText="1"/>
    </xf>
    <xf numFmtId="9" fontId="0" fillId="7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2" xfId="0" applyFill="1" applyBorder="1" applyAlignment="1">
      <alignment wrapText="1"/>
    </xf>
    <xf numFmtId="10" fontId="0" fillId="7" borderId="1" xfId="0" applyNumberFormat="1" applyFill="1" applyBorder="1" applyAlignment="1">
      <alignment wrapText="1"/>
    </xf>
    <xf numFmtId="0" fontId="0" fillId="7" borderId="1" xfId="0" applyFill="1" applyBorder="1"/>
    <xf numFmtId="20" fontId="0" fillId="7" borderId="1" xfId="0" applyNumberFormat="1" applyFill="1" applyBorder="1" applyAlignment="1">
      <alignment wrapText="1"/>
    </xf>
    <xf numFmtId="16" fontId="0" fillId="7" borderId="1" xfId="0" applyNumberFormat="1" applyFill="1" applyBorder="1" applyAlignment="1">
      <alignment wrapText="1"/>
    </xf>
    <xf numFmtId="9" fontId="0" fillId="7" borderId="6" xfId="0" applyNumberFormat="1" applyFill="1" applyBorder="1" applyAlignment="1">
      <alignment wrapText="1"/>
    </xf>
    <xf numFmtId="0" fontId="0" fillId="8" borderId="0" xfId="0" applyFill="1"/>
    <xf numFmtId="0" fontId="1" fillId="8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14" fontId="0" fillId="0" borderId="0" xfId="0" applyNumberFormat="1" applyFill="1"/>
    <xf numFmtId="16" fontId="0" fillId="0" borderId="1" xfId="0" applyNumberFormat="1" applyFill="1" applyBorder="1" applyAlignment="1">
      <alignment wrapText="1"/>
    </xf>
    <xf numFmtId="17" fontId="0" fillId="0" borderId="1" xfId="0" applyNumberForma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horizontal="left" wrapText="1"/>
    </xf>
    <xf numFmtId="0" fontId="1" fillId="0" borderId="0" xfId="0" applyFont="1" applyFill="1"/>
    <xf numFmtId="9" fontId="0" fillId="8" borderId="1" xfId="0" applyNumberFormat="1" applyFill="1" applyBorder="1" applyAlignment="1">
      <alignment wrapText="1"/>
    </xf>
    <xf numFmtId="9" fontId="7" fillId="10" borderId="1" xfId="2" applyNumberFormat="1" applyBorder="1" applyAlignment="1">
      <alignment wrapText="1"/>
    </xf>
    <xf numFmtId="9" fontId="6" fillId="9" borderId="1" xfId="1" applyNumberFormat="1" applyBorder="1" applyAlignment="1">
      <alignment wrapText="1"/>
    </xf>
    <xf numFmtId="9" fontId="0" fillId="8" borderId="6" xfId="0" applyNumberFormat="1" applyFill="1" applyBorder="1" applyAlignment="1">
      <alignment wrapText="1"/>
    </xf>
    <xf numFmtId="20" fontId="0" fillId="8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9" fontId="0" fillId="7" borderId="1" xfId="0" applyNumberFormat="1" applyFont="1" applyFill="1" applyBorder="1" applyAlignment="1">
      <alignment wrapText="1"/>
    </xf>
    <xf numFmtId="0" fontId="0" fillId="7" borderId="1" xfId="0" applyFont="1" applyFill="1" applyBorder="1" applyAlignment="1">
      <alignment horizontal="right" wrapText="1"/>
    </xf>
    <xf numFmtId="9" fontId="0" fillId="7" borderId="1" xfId="0" applyNumberFormat="1" applyFont="1" applyFill="1" applyBorder="1" applyAlignment="1">
      <alignment horizontal="right" wrapText="1"/>
    </xf>
    <xf numFmtId="0" fontId="0" fillId="0" borderId="1" xfId="0" applyNumberFormat="1" applyBorder="1" applyAlignment="1">
      <alignment wrapText="1"/>
    </xf>
    <xf numFmtId="9" fontId="0" fillId="0" borderId="1" xfId="3" applyFont="1" applyBorder="1" applyAlignment="1">
      <alignment horizontal="right"/>
    </xf>
    <xf numFmtId="9" fontId="0" fillId="0" borderId="1" xfId="3" applyFont="1" applyBorder="1"/>
    <xf numFmtId="0" fontId="0" fillId="0" borderId="1" xfId="0" applyFont="1" applyBorder="1" applyAlignment="1">
      <alignment horizontal="right" wrapText="1"/>
    </xf>
    <xf numFmtId="0" fontId="7" fillId="10" borderId="1" xfId="2" applyBorder="1" applyAlignment="1">
      <alignment wrapText="1"/>
    </xf>
    <xf numFmtId="0" fontId="12" fillId="0" borderId="0" xfId="0" applyFont="1" applyAlignment="1">
      <alignment vertical="center"/>
    </xf>
    <xf numFmtId="9" fontId="0" fillId="0" borderId="0" xfId="0" applyNumberFormat="1"/>
    <xf numFmtId="0" fontId="11" fillId="11" borderId="10" xfId="4" applyAlignment="1">
      <alignment wrapText="1"/>
    </xf>
    <xf numFmtId="0" fontId="11" fillId="11" borderId="10" xfId="4"/>
    <xf numFmtId="9" fontId="6" fillId="9" borderId="0" xfId="1" applyNumberFormat="1" applyAlignment="1">
      <alignment wrapText="1"/>
    </xf>
    <xf numFmtId="0" fontId="6" fillId="9" borderId="1" xfId="1" applyBorder="1" applyAlignment="1">
      <alignment wrapText="1"/>
    </xf>
    <xf numFmtId="1" fontId="0" fillId="0" borderId="1" xfId="0" applyNumberFormat="1" applyFont="1" applyBorder="1" applyAlignment="1">
      <alignment horizontal="right" wrapText="1"/>
    </xf>
    <xf numFmtId="1" fontId="0" fillId="0" borderId="1" xfId="0" applyNumberFormat="1" applyFill="1" applyBorder="1" applyAlignment="1">
      <alignment wrapText="1"/>
    </xf>
    <xf numFmtId="1" fontId="0" fillId="0" borderId="1" xfId="0" applyNumberFormat="1" applyFont="1" applyFill="1" applyBorder="1" applyAlignment="1">
      <alignment horizontal="right" wrapText="1"/>
    </xf>
    <xf numFmtId="9" fontId="0" fillId="0" borderId="1" xfId="0" applyNumberFormat="1" applyFont="1" applyBorder="1" applyAlignment="1">
      <alignment wrapText="1"/>
    </xf>
    <xf numFmtId="9" fontId="0" fillId="0" borderId="1" xfId="0" applyNumberFormat="1" applyFont="1" applyFill="1" applyBorder="1" applyAlignment="1">
      <alignment wrapText="1"/>
    </xf>
    <xf numFmtId="9" fontId="0" fillId="0" borderId="1" xfId="0" applyNumberFormat="1" applyFont="1" applyBorder="1" applyAlignment="1">
      <alignment horizontal="right" wrapText="1"/>
    </xf>
    <xf numFmtId="9" fontId="0" fillId="12" borderId="11" xfId="5" applyNumberFormat="1" applyFont="1" applyAlignment="1">
      <alignment wrapText="1"/>
    </xf>
    <xf numFmtId="0" fontId="0" fillId="12" borderId="11" xfId="5" applyFont="1" applyAlignment="1">
      <alignment wrapText="1"/>
    </xf>
    <xf numFmtId="0" fontId="0" fillId="0" borderId="2" xfId="0" applyFill="1" applyBorder="1" applyAlignment="1">
      <alignment wrapText="1"/>
    </xf>
    <xf numFmtId="0" fontId="0" fillId="13" borderId="1" xfId="0" applyFill="1" applyBorder="1" applyAlignment="1">
      <alignment wrapText="1"/>
    </xf>
    <xf numFmtId="9" fontId="0" fillId="7" borderId="0" xfId="0" applyNumberFormat="1" applyFill="1"/>
    <xf numFmtId="9" fontId="6" fillId="9" borderId="0" xfId="1" applyNumberFormat="1"/>
    <xf numFmtId="0" fontId="0" fillId="0" borderId="12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4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/>
    <xf numFmtId="0" fontId="0" fillId="0" borderId="4" xfId="0" applyBorder="1" applyAlignment="1"/>
    <xf numFmtId="0" fontId="0" fillId="7" borderId="2" xfId="0" applyFill="1" applyBorder="1" applyAlignment="1"/>
    <xf numFmtId="0" fontId="0" fillId="7" borderId="4" xfId="0" applyFill="1" applyBorder="1" applyAlignment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0" borderId="3" xfId="0" applyBorder="1" applyAlignment="1"/>
    <xf numFmtId="0" fontId="0" fillId="7" borderId="3" xfId="0" applyFill="1" applyBorder="1" applyAlignment="1"/>
    <xf numFmtId="0" fontId="0" fillId="4" borderId="2" xfId="0" applyFont="1" applyFill="1" applyBorder="1" applyAlignment="1">
      <alignment wrapText="1"/>
    </xf>
    <xf numFmtId="0" fontId="0" fillId="4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</cellXfs>
  <cellStyles count="6">
    <cellStyle name="Bad" xfId="2" builtinId="27"/>
    <cellStyle name="Good" xfId="1" builtinId="26"/>
    <cellStyle name="Input" xfId="4" builtinId="20"/>
    <cellStyle name="Normal" xfId="0" builtinId="0"/>
    <cellStyle name="Note" xfId="5" builtin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"/>
  <sheetViews>
    <sheetView tabSelected="1" topLeftCell="A22" zoomScale="90" zoomScaleNormal="90" zoomScaleSheetLayoutView="100" workbookViewId="0">
      <selection activeCell="P39" sqref="P39"/>
    </sheetView>
  </sheetViews>
  <sheetFormatPr defaultRowHeight="15" x14ac:dyDescent="0.25"/>
  <cols>
    <col min="1" max="1" width="28" customWidth="1"/>
    <col min="2" max="2" width="11.7109375" customWidth="1"/>
    <col min="3" max="4" width="11.7109375" style="31" customWidth="1"/>
    <col min="5" max="5" width="11.7109375" style="9" customWidth="1"/>
    <col min="7" max="8" width="9.140625" style="31"/>
    <col min="9" max="9" width="9.140625" style="9"/>
    <col min="11" max="12" width="9.140625" style="31"/>
    <col min="13" max="13" width="17.85546875" style="9" customWidth="1"/>
    <col min="14" max="14" width="14" style="41" customWidth="1"/>
    <col min="16" max="16" width="9.140625" customWidth="1"/>
    <col min="17" max="17" width="14.85546875" customWidth="1"/>
    <col min="18" max="18" width="15.140625" customWidth="1"/>
    <col min="19" max="19" width="11.7109375" customWidth="1"/>
  </cols>
  <sheetData>
    <row r="1" spans="1:16" x14ac:dyDescent="0.25">
      <c r="C1" s="15"/>
      <c r="D1" s="15"/>
      <c r="G1" s="15"/>
      <c r="H1" s="15"/>
      <c r="K1" s="15"/>
      <c r="L1" s="15"/>
      <c r="N1" s="15"/>
    </row>
    <row r="2" spans="1:16" x14ac:dyDescent="0.25">
      <c r="C2" s="15"/>
      <c r="D2" s="15"/>
      <c r="G2" s="15"/>
      <c r="H2" s="15"/>
      <c r="K2" s="15"/>
      <c r="L2" s="15"/>
      <c r="N2" s="44" t="s">
        <v>141</v>
      </c>
    </row>
    <row r="3" spans="1:16" x14ac:dyDescent="0.25">
      <c r="A3" s="8" t="s">
        <v>45</v>
      </c>
      <c r="C3" s="15"/>
      <c r="D3" s="15"/>
      <c r="G3" s="15"/>
      <c r="H3" s="15"/>
      <c r="K3" s="15"/>
      <c r="L3" s="15"/>
      <c r="N3" s="15"/>
    </row>
    <row r="4" spans="1:16" x14ac:dyDescent="0.25">
      <c r="A4" t="s">
        <v>114</v>
      </c>
      <c r="B4" t="s">
        <v>83</v>
      </c>
      <c r="C4" s="94" t="s">
        <v>129</v>
      </c>
      <c r="D4" s="95"/>
      <c r="E4" s="92" t="s">
        <v>125</v>
      </c>
      <c r="F4" s="93"/>
      <c r="G4" s="94" t="s">
        <v>126</v>
      </c>
      <c r="H4" s="95"/>
      <c r="I4" s="92" t="s">
        <v>127</v>
      </c>
      <c r="J4" s="93"/>
      <c r="K4" s="94" t="s">
        <v>128</v>
      </c>
      <c r="L4" s="95"/>
      <c r="M4" s="92" t="s">
        <v>130</v>
      </c>
      <c r="N4" s="93"/>
    </row>
    <row r="5" spans="1:16" x14ac:dyDescent="0.25">
      <c r="A5" s="5" t="s">
        <v>0</v>
      </c>
      <c r="B5" s="5" t="s">
        <v>36</v>
      </c>
      <c r="C5" s="32">
        <v>2019</v>
      </c>
      <c r="D5" s="32">
        <v>2020</v>
      </c>
      <c r="E5" s="19">
        <v>2019</v>
      </c>
      <c r="F5" s="5">
        <v>2020</v>
      </c>
      <c r="G5" s="32">
        <v>2019</v>
      </c>
      <c r="H5" s="32">
        <v>2020</v>
      </c>
      <c r="I5" s="12">
        <v>2019</v>
      </c>
      <c r="J5" s="5">
        <v>2020</v>
      </c>
      <c r="K5" s="32">
        <v>2019</v>
      </c>
      <c r="L5" s="32">
        <v>2020</v>
      </c>
      <c r="M5" s="12">
        <v>2019</v>
      </c>
      <c r="N5" s="42">
        <v>2020</v>
      </c>
      <c r="O5" s="5" t="s">
        <v>37</v>
      </c>
    </row>
    <row r="6" spans="1:16" ht="15" customHeight="1" x14ac:dyDescent="0.25">
      <c r="A6" s="96" t="s">
        <v>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16" ht="30" x14ac:dyDescent="0.25">
      <c r="A7" s="1" t="s">
        <v>3</v>
      </c>
      <c r="B7" s="6">
        <v>1</v>
      </c>
      <c r="C7" s="33">
        <v>1</v>
      </c>
      <c r="D7" s="33">
        <v>1</v>
      </c>
      <c r="E7" s="6">
        <v>1</v>
      </c>
      <c r="F7" s="6">
        <v>1</v>
      </c>
      <c r="G7" s="33">
        <v>1</v>
      </c>
      <c r="H7" s="33">
        <v>1</v>
      </c>
      <c r="I7" s="6">
        <v>1</v>
      </c>
      <c r="J7" s="6">
        <v>1</v>
      </c>
      <c r="K7" s="33">
        <v>1</v>
      </c>
      <c r="L7" s="33">
        <v>1</v>
      </c>
      <c r="M7" s="6">
        <v>1</v>
      </c>
      <c r="N7" s="50">
        <f>AVERAGE(D7,F7,H7,J7,L7)</f>
        <v>1</v>
      </c>
      <c r="O7" s="1">
        <v>1</v>
      </c>
      <c r="P7" t="s">
        <v>140</v>
      </c>
    </row>
    <row r="8" spans="1:16" ht="30" x14ac:dyDescent="0.25">
      <c r="A8" s="2" t="s">
        <v>2</v>
      </c>
      <c r="B8" s="1" t="s">
        <v>40</v>
      </c>
      <c r="C8" s="33">
        <v>0.43</v>
      </c>
      <c r="D8" s="33">
        <v>0.38</v>
      </c>
      <c r="E8" s="10" t="s">
        <v>135</v>
      </c>
      <c r="F8" s="6">
        <v>0.63</v>
      </c>
      <c r="G8" s="33">
        <v>0.81</v>
      </c>
      <c r="H8" s="33">
        <v>0.28999999999999998</v>
      </c>
      <c r="I8" s="6">
        <v>0.24</v>
      </c>
      <c r="J8" s="6">
        <v>0.24</v>
      </c>
      <c r="K8" s="33">
        <v>0.33</v>
      </c>
      <c r="L8" s="33">
        <v>0.26</v>
      </c>
      <c r="M8" s="6">
        <v>0.45</v>
      </c>
      <c r="N8" s="50">
        <f>AVERAGE(D8,F8,H8,J8,L8)</f>
        <v>0.36</v>
      </c>
      <c r="O8" s="1">
        <v>4</v>
      </c>
    </row>
    <row r="9" spans="1:16" ht="30" x14ac:dyDescent="0.25">
      <c r="A9" s="2" t="s">
        <v>4</v>
      </c>
      <c r="B9" s="6">
        <v>0.6</v>
      </c>
      <c r="C9" s="33">
        <v>0.23</v>
      </c>
      <c r="D9" s="33">
        <v>0.20499999999999999</v>
      </c>
      <c r="E9" s="6">
        <v>0.37</v>
      </c>
      <c r="F9" s="52">
        <v>0.47</v>
      </c>
      <c r="G9" s="33">
        <v>0.39</v>
      </c>
      <c r="H9" s="33">
        <v>0.28999999999999998</v>
      </c>
      <c r="I9" s="6">
        <v>0.24</v>
      </c>
      <c r="J9" s="6">
        <v>0.18</v>
      </c>
      <c r="K9" s="33">
        <v>0.21</v>
      </c>
      <c r="L9" s="33">
        <v>0.03</v>
      </c>
      <c r="M9" s="6">
        <v>0.28999999999999998</v>
      </c>
      <c r="N9" s="51">
        <f>AVERAGE(D9,F9,H9,J9,L9)</f>
        <v>0.23499999999999996</v>
      </c>
      <c r="O9" s="1">
        <v>4</v>
      </c>
    </row>
    <row r="10" spans="1:16" x14ac:dyDescent="0.25">
      <c r="A10" s="2" t="s">
        <v>5</v>
      </c>
      <c r="B10" s="1" t="s">
        <v>41</v>
      </c>
      <c r="C10" s="34">
        <v>50</v>
      </c>
      <c r="D10" s="34">
        <v>50</v>
      </c>
      <c r="E10" s="10">
        <v>90</v>
      </c>
      <c r="F10" s="1">
        <v>44</v>
      </c>
      <c r="G10" s="34">
        <v>95</v>
      </c>
      <c r="H10" s="34">
        <v>41</v>
      </c>
      <c r="I10" s="10">
        <v>21</v>
      </c>
      <c r="J10" s="1">
        <v>17</v>
      </c>
      <c r="K10" s="34">
        <v>87</v>
      </c>
      <c r="L10" s="34">
        <v>40</v>
      </c>
      <c r="M10" s="10">
        <v>343</v>
      </c>
      <c r="N10" s="43">
        <f>SUM(D10,F10,H10,J10,L10)</f>
        <v>192</v>
      </c>
      <c r="O10" s="1" t="s">
        <v>41</v>
      </c>
      <c r="P10" t="s">
        <v>217</v>
      </c>
    </row>
    <row r="11" spans="1:16" x14ac:dyDescent="0.25">
      <c r="A11" s="2" t="s">
        <v>6</v>
      </c>
      <c r="B11" s="1" t="s">
        <v>41</v>
      </c>
      <c r="C11" s="33">
        <v>0.94</v>
      </c>
      <c r="D11" s="33">
        <v>1</v>
      </c>
      <c r="E11" s="6">
        <v>0.97</v>
      </c>
      <c r="F11" s="6">
        <v>0.91</v>
      </c>
      <c r="G11" s="33">
        <v>0.65</v>
      </c>
      <c r="H11" s="33">
        <v>0.7</v>
      </c>
      <c r="I11" s="6">
        <v>0.62</v>
      </c>
      <c r="J11" s="6">
        <v>1</v>
      </c>
      <c r="K11" s="33">
        <v>0.99</v>
      </c>
      <c r="L11" s="33">
        <v>0.95</v>
      </c>
      <c r="M11" s="6">
        <v>0.83</v>
      </c>
      <c r="N11" s="50">
        <f>AVERAGE(D11,F11,H11,J11,L11)</f>
        <v>0.91200000000000014</v>
      </c>
      <c r="O11" s="1" t="s">
        <v>41</v>
      </c>
      <c r="P11" t="s">
        <v>216</v>
      </c>
    </row>
    <row r="12" spans="1:16" ht="30" x14ac:dyDescent="0.25">
      <c r="A12" s="1" t="s">
        <v>7</v>
      </c>
      <c r="B12" s="6">
        <v>0.75</v>
      </c>
      <c r="C12" s="33">
        <v>0.82</v>
      </c>
      <c r="D12" s="33">
        <v>0.75</v>
      </c>
      <c r="E12" s="6">
        <v>0.84</v>
      </c>
      <c r="F12" s="6">
        <v>0.85</v>
      </c>
      <c r="G12" s="33">
        <v>0.9</v>
      </c>
      <c r="H12" s="33">
        <v>0.9</v>
      </c>
      <c r="I12" s="6">
        <v>1</v>
      </c>
      <c r="J12" s="6">
        <v>1</v>
      </c>
      <c r="K12" s="33">
        <v>0.92</v>
      </c>
      <c r="L12" s="33">
        <v>0.91</v>
      </c>
      <c r="M12" s="6">
        <v>0.9</v>
      </c>
      <c r="N12" s="52">
        <f>AVERAGE(D12,F12,H12,J12,L12)</f>
        <v>0.88200000000000001</v>
      </c>
      <c r="O12" s="1" t="s">
        <v>41</v>
      </c>
      <c r="P12" t="s">
        <v>215</v>
      </c>
    </row>
    <row r="13" spans="1:16" x14ac:dyDescent="0.25">
      <c r="A13" s="96" t="s">
        <v>8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8"/>
    </row>
    <row r="14" spans="1:16" x14ac:dyDescent="0.25">
      <c r="A14" s="1" t="s">
        <v>38</v>
      </c>
      <c r="B14" s="6">
        <v>1</v>
      </c>
      <c r="C14" s="33">
        <v>0.94</v>
      </c>
      <c r="D14" s="33">
        <v>0.91</v>
      </c>
      <c r="E14" s="6">
        <v>0.84</v>
      </c>
      <c r="F14" s="6">
        <v>0.89</v>
      </c>
      <c r="G14" s="33">
        <v>0.96</v>
      </c>
      <c r="H14" s="33">
        <v>0.79</v>
      </c>
      <c r="I14" s="6">
        <v>1</v>
      </c>
      <c r="J14" s="6">
        <v>0.88</v>
      </c>
      <c r="K14" s="33">
        <v>0.96</v>
      </c>
      <c r="L14" s="33">
        <v>0.87</v>
      </c>
      <c r="M14" s="6">
        <f>AVERAGE(C14,E14,G14,I14,K14)</f>
        <v>0.93999999999999984</v>
      </c>
      <c r="N14" s="81">
        <v>0.97</v>
      </c>
      <c r="O14" s="7" t="s">
        <v>43</v>
      </c>
      <c r="P14" t="s">
        <v>210</v>
      </c>
    </row>
    <row r="15" spans="1:16" x14ac:dyDescent="0.25">
      <c r="A15" s="3" t="s">
        <v>26</v>
      </c>
      <c r="B15" s="6">
        <v>1</v>
      </c>
      <c r="C15" s="33">
        <v>1</v>
      </c>
      <c r="D15" s="33">
        <v>1</v>
      </c>
      <c r="E15" s="6">
        <v>1</v>
      </c>
      <c r="F15" s="6">
        <v>1</v>
      </c>
      <c r="G15" s="33">
        <v>0.96</v>
      </c>
      <c r="H15" s="33">
        <v>1</v>
      </c>
      <c r="I15" s="6">
        <v>1</v>
      </c>
      <c r="J15" s="6">
        <v>1</v>
      </c>
      <c r="K15" s="33">
        <v>1</v>
      </c>
      <c r="L15" s="33">
        <v>1</v>
      </c>
      <c r="M15" s="6">
        <v>0.99</v>
      </c>
      <c r="N15" s="50">
        <f>AVERAGE(D15,F15,H15,J15,L15)</f>
        <v>1</v>
      </c>
      <c r="O15" s="1">
        <v>2</v>
      </c>
    </row>
    <row r="16" spans="1:16" x14ac:dyDescent="0.25">
      <c r="A16" s="3" t="s">
        <v>27</v>
      </c>
      <c r="B16" s="6">
        <v>1</v>
      </c>
      <c r="C16" s="33">
        <v>1</v>
      </c>
      <c r="D16" s="33">
        <v>1</v>
      </c>
      <c r="E16" s="6">
        <v>1</v>
      </c>
      <c r="F16" s="6">
        <v>1</v>
      </c>
      <c r="G16" s="33">
        <v>1</v>
      </c>
      <c r="H16" s="80">
        <v>1</v>
      </c>
      <c r="I16" s="6">
        <v>1</v>
      </c>
      <c r="J16" s="65">
        <v>1</v>
      </c>
      <c r="K16" s="33">
        <v>1</v>
      </c>
      <c r="L16" s="33">
        <v>1</v>
      </c>
      <c r="M16" s="6">
        <v>1</v>
      </c>
      <c r="N16" s="50">
        <f>AVERAGE(D16,F16,H16,J16,L16)</f>
        <v>1</v>
      </c>
      <c r="O16" s="1">
        <v>3</v>
      </c>
    </row>
    <row r="17" spans="1:19" ht="30" x14ac:dyDescent="0.25">
      <c r="A17" s="4" t="s">
        <v>28</v>
      </c>
      <c r="B17" s="6">
        <v>1</v>
      </c>
      <c r="C17" s="33">
        <v>0.94</v>
      </c>
      <c r="D17" s="51">
        <v>0.91</v>
      </c>
      <c r="E17" s="6">
        <v>1</v>
      </c>
      <c r="F17" s="52">
        <v>1</v>
      </c>
      <c r="G17" s="33">
        <v>0.97</v>
      </c>
      <c r="H17" s="51">
        <v>0.81</v>
      </c>
      <c r="I17" s="6">
        <v>1</v>
      </c>
      <c r="J17" s="51">
        <v>0.94</v>
      </c>
      <c r="K17" s="33">
        <v>0.96</v>
      </c>
      <c r="L17" s="51">
        <v>0.87</v>
      </c>
      <c r="M17" s="6">
        <v>0.97</v>
      </c>
      <c r="N17" s="51">
        <f>AVERAGE(D17,F17,H17,J17,L17)</f>
        <v>0.90600000000000003</v>
      </c>
      <c r="O17" s="1">
        <v>4</v>
      </c>
      <c r="P17" t="s">
        <v>214</v>
      </c>
    </row>
    <row r="18" spans="1:19" x14ac:dyDescent="0.25">
      <c r="A18" s="4" t="s">
        <v>29</v>
      </c>
      <c r="B18" s="1" t="s">
        <v>41</v>
      </c>
      <c r="C18" s="33">
        <v>1</v>
      </c>
      <c r="D18" s="33">
        <v>1</v>
      </c>
      <c r="E18" s="6">
        <v>0.84</v>
      </c>
      <c r="F18" s="6">
        <v>0.89</v>
      </c>
      <c r="G18" s="33">
        <v>0.96</v>
      </c>
      <c r="H18" s="33">
        <v>0.97</v>
      </c>
      <c r="I18" s="6">
        <v>1</v>
      </c>
      <c r="J18" s="6">
        <v>1</v>
      </c>
      <c r="K18" s="33">
        <v>1</v>
      </c>
      <c r="L18" s="33">
        <v>1</v>
      </c>
      <c r="M18" s="6">
        <v>0.96</v>
      </c>
      <c r="N18" s="50">
        <f>AVERAGE(D18,F18,H18,J18,L18)</f>
        <v>0.97200000000000009</v>
      </c>
      <c r="O18" s="1" t="s">
        <v>41</v>
      </c>
      <c r="P18" t="s">
        <v>213</v>
      </c>
    </row>
    <row r="19" spans="1:19" x14ac:dyDescent="0.25">
      <c r="A19" s="96" t="s">
        <v>102</v>
      </c>
      <c r="B19" s="97"/>
      <c r="C19" s="97"/>
      <c r="D19" s="97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8"/>
    </row>
    <row r="20" spans="1:19" x14ac:dyDescent="0.25">
      <c r="A20" s="1" t="s">
        <v>9</v>
      </c>
      <c r="B20" s="1"/>
      <c r="C20" s="35">
        <v>1164</v>
      </c>
      <c r="D20" s="78">
        <v>1144</v>
      </c>
      <c r="E20" s="20">
        <v>1405</v>
      </c>
      <c r="F20" s="63">
        <v>1496</v>
      </c>
      <c r="G20" s="34">
        <v>927</v>
      </c>
      <c r="H20" s="34">
        <v>1155</v>
      </c>
      <c r="I20" s="17">
        <v>741</v>
      </c>
      <c r="J20" s="63">
        <v>663</v>
      </c>
      <c r="K20" s="34">
        <v>1204</v>
      </c>
      <c r="L20" s="63">
        <v>1329</v>
      </c>
      <c r="M20" s="17">
        <v>5441</v>
      </c>
      <c r="N20" s="43">
        <f>SUM(D20,F20,H20,J20,L20)</f>
        <v>5787</v>
      </c>
      <c r="O20" s="1">
        <v>6</v>
      </c>
    </row>
    <row r="21" spans="1:19" x14ac:dyDescent="0.25">
      <c r="A21" s="3" t="s">
        <v>10</v>
      </c>
      <c r="B21" s="1"/>
      <c r="C21" s="35">
        <v>308</v>
      </c>
      <c r="D21" s="35">
        <v>240</v>
      </c>
      <c r="E21" s="20">
        <v>489</v>
      </c>
      <c r="F21" s="17">
        <v>384</v>
      </c>
      <c r="G21" s="34">
        <v>418</v>
      </c>
      <c r="H21" s="34">
        <v>255</v>
      </c>
      <c r="I21" s="17">
        <v>148</v>
      </c>
      <c r="J21" s="17">
        <v>174</v>
      </c>
      <c r="K21" s="34">
        <v>468</v>
      </c>
      <c r="L21" s="34">
        <v>250</v>
      </c>
      <c r="M21" s="17">
        <v>1831</v>
      </c>
      <c r="N21" s="43">
        <f>SUM(D21,F21,H21,J21,L21)</f>
        <v>1303</v>
      </c>
      <c r="O21" s="1">
        <v>6</v>
      </c>
    </row>
    <row r="22" spans="1:19" x14ac:dyDescent="0.25">
      <c r="A22" s="1" t="s">
        <v>11</v>
      </c>
      <c r="B22" s="1"/>
      <c r="C22" s="35">
        <v>582</v>
      </c>
      <c r="D22" s="35">
        <v>581</v>
      </c>
      <c r="E22" s="20">
        <v>687</v>
      </c>
      <c r="F22" s="17">
        <v>858</v>
      </c>
      <c r="G22" s="34">
        <v>495</v>
      </c>
      <c r="H22" s="34">
        <v>639</v>
      </c>
      <c r="I22" s="17">
        <v>400</v>
      </c>
      <c r="J22" s="17">
        <v>244</v>
      </c>
      <c r="K22" s="34">
        <v>599</v>
      </c>
      <c r="L22" s="34">
        <v>724</v>
      </c>
      <c r="M22" s="17">
        <v>2763</v>
      </c>
      <c r="N22" s="43">
        <f>SUM(D22,F22,H22,J22,L22)</f>
        <v>3046</v>
      </c>
      <c r="O22" s="1">
        <v>6</v>
      </c>
    </row>
    <row r="23" spans="1:19" x14ac:dyDescent="0.25">
      <c r="A23" s="1" t="s">
        <v>12</v>
      </c>
      <c r="B23" s="1"/>
      <c r="C23" s="35">
        <v>274</v>
      </c>
      <c r="D23" s="35">
        <v>323</v>
      </c>
      <c r="E23" s="20">
        <v>229</v>
      </c>
      <c r="F23" s="17">
        <v>254</v>
      </c>
      <c r="G23" s="34">
        <v>12</v>
      </c>
      <c r="H23" s="34">
        <v>261</v>
      </c>
      <c r="I23" s="17">
        <v>193</v>
      </c>
      <c r="J23" s="17">
        <v>245</v>
      </c>
      <c r="K23" s="34">
        <v>133</v>
      </c>
      <c r="L23" s="34">
        <v>355</v>
      </c>
      <c r="M23" s="17">
        <v>841</v>
      </c>
      <c r="N23" s="43">
        <f>SUM(D23,F23,H23,J23,L23)</f>
        <v>1438</v>
      </c>
      <c r="O23" s="1">
        <v>6</v>
      </c>
    </row>
    <row r="24" spans="1:19" x14ac:dyDescent="0.25">
      <c r="A24" s="1" t="s">
        <v>13</v>
      </c>
      <c r="B24" s="1"/>
      <c r="C24" s="35">
        <v>11</v>
      </c>
      <c r="D24" s="35">
        <v>10</v>
      </c>
      <c r="E24" s="20" t="s">
        <v>135</v>
      </c>
      <c r="F24" s="17">
        <v>14</v>
      </c>
      <c r="G24" s="34">
        <v>13</v>
      </c>
      <c r="H24" s="34">
        <v>14</v>
      </c>
      <c r="I24" s="17">
        <v>16</v>
      </c>
      <c r="J24" s="17">
        <v>15</v>
      </c>
      <c r="K24" s="34">
        <v>11</v>
      </c>
      <c r="L24" s="34">
        <v>12</v>
      </c>
      <c r="M24" s="17">
        <v>13</v>
      </c>
      <c r="N24" s="43">
        <f>AVERAGE(D24,F24,H24,J24,L24)</f>
        <v>13</v>
      </c>
      <c r="O24" s="1">
        <v>6</v>
      </c>
    </row>
    <row r="25" spans="1:19" x14ac:dyDescent="0.25">
      <c r="A25" s="1" t="s">
        <v>10</v>
      </c>
      <c r="B25" s="1"/>
      <c r="C25" s="35">
        <v>6</v>
      </c>
      <c r="D25" s="35">
        <v>4</v>
      </c>
      <c r="E25" s="20">
        <v>6</v>
      </c>
      <c r="F25" s="17">
        <v>9</v>
      </c>
      <c r="G25" s="34">
        <v>6</v>
      </c>
      <c r="H25" s="34">
        <v>5</v>
      </c>
      <c r="I25" s="17">
        <v>6</v>
      </c>
      <c r="J25" s="17">
        <v>9</v>
      </c>
      <c r="K25" s="34">
        <v>5</v>
      </c>
      <c r="L25" s="34">
        <v>5</v>
      </c>
      <c r="M25" s="17">
        <v>6</v>
      </c>
      <c r="N25" s="43">
        <f>AVERAGE(D25,F25,H25,J25,L25)</f>
        <v>6.4</v>
      </c>
      <c r="O25" s="1">
        <v>6</v>
      </c>
    </row>
    <row r="26" spans="1:19" x14ac:dyDescent="0.25">
      <c r="A26" s="1" t="s">
        <v>11</v>
      </c>
      <c r="B26" s="1"/>
      <c r="C26" s="35">
        <v>10</v>
      </c>
      <c r="D26" s="35">
        <v>8</v>
      </c>
      <c r="E26" s="20">
        <v>8</v>
      </c>
      <c r="F26" s="17">
        <v>12</v>
      </c>
      <c r="G26" s="34">
        <v>12</v>
      </c>
      <c r="H26" s="34">
        <v>10</v>
      </c>
      <c r="I26" s="17">
        <v>10</v>
      </c>
      <c r="J26" s="17">
        <v>9</v>
      </c>
      <c r="K26" s="34">
        <v>7</v>
      </c>
      <c r="L26" s="34">
        <v>10</v>
      </c>
      <c r="M26" s="17">
        <v>9</v>
      </c>
      <c r="N26" s="43">
        <f>AVERAGE(D26,F26,H26,J26,L26)</f>
        <v>9.8000000000000007</v>
      </c>
      <c r="O26" s="1">
        <v>6</v>
      </c>
    </row>
    <row r="27" spans="1:19" x14ac:dyDescent="0.25">
      <c r="A27" s="1" t="s">
        <v>12</v>
      </c>
      <c r="B27" s="1"/>
      <c r="C27" s="35">
        <v>6</v>
      </c>
      <c r="D27" s="35">
        <v>8</v>
      </c>
      <c r="E27" s="20">
        <v>6</v>
      </c>
      <c r="F27" s="17">
        <v>6</v>
      </c>
      <c r="G27" s="34">
        <v>3</v>
      </c>
      <c r="H27" s="34">
        <v>10</v>
      </c>
      <c r="I27" s="17">
        <v>10</v>
      </c>
      <c r="J27" s="17">
        <v>11</v>
      </c>
      <c r="K27" s="34">
        <v>4</v>
      </c>
      <c r="L27" s="34">
        <v>7</v>
      </c>
      <c r="M27" s="17">
        <v>6</v>
      </c>
      <c r="N27" s="43">
        <f>AVERAGE(D27,F27,H27,J27,L27)</f>
        <v>8.4</v>
      </c>
      <c r="O27" s="1">
        <v>6</v>
      </c>
    </row>
    <row r="28" spans="1:19" s="9" customFormat="1" x14ac:dyDescent="0.25">
      <c r="A28" s="100" t="s">
        <v>120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P28" s="82" t="s">
        <v>218</v>
      </c>
      <c r="Q28" s="83"/>
      <c r="R28" s="83"/>
      <c r="S28" s="84"/>
    </row>
    <row r="29" spans="1:19" s="9" customFormat="1" x14ac:dyDescent="0.25">
      <c r="A29" s="17" t="s">
        <v>121</v>
      </c>
      <c r="B29" s="10"/>
      <c r="C29" s="31"/>
      <c r="D29" s="78">
        <v>281</v>
      </c>
      <c r="E29" s="22"/>
      <c r="F29" s="63">
        <v>544</v>
      </c>
      <c r="G29" s="34"/>
      <c r="H29" s="34">
        <v>838</v>
      </c>
      <c r="I29" s="29"/>
      <c r="J29" s="63">
        <v>121</v>
      </c>
      <c r="K29" s="34"/>
      <c r="L29" s="63">
        <v>200</v>
      </c>
      <c r="M29" s="29"/>
      <c r="N29" s="43">
        <f>SUM(D29,F29,H29,J29,L29)</f>
        <v>1984</v>
      </c>
      <c r="O29" s="10"/>
      <c r="P29" s="85">
        <v>5787</v>
      </c>
      <c r="Q29" s="86">
        <v>34</v>
      </c>
      <c r="R29" s="86">
        <v>51</v>
      </c>
      <c r="S29" s="87">
        <v>12</v>
      </c>
    </row>
    <row r="30" spans="1:19" s="9" customFormat="1" x14ac:dyDescent="0.25">
      <c r="A30" s="17" t="s">
        <v>122</v>
      </c>
      <c r="B30" s="10"/>
      <c r="C30" s="35"/>
      <c r="D30" s="78">
        <v>740</v>
      </c>
      <c r="E30" s="22"/>
      <c r="F30" s="63">
        <v>701</v>
      </c>
      <c r="G30" s="34"/>
      <c r="H30" s="34">
        <v>266</v>
      </c>
      <c r="I30" s="29"/>
      <c r="J30" s="63">
        <v>347</v>
      </c>
      <c r="K30" s="34"/>
      <c r="L30" s="63">
        <v>889</v>
      </c>
      <c r="M30" s="29"/>
      <c r="N30" s="43">
        <f>SUM(D30,F30,H30,J30,L30)</f>
        <v>2943</v>
      </c>
      <c r="O30" s="10"/>
      <c r="P30" s="88" t="s">
        <v>142</v>
      </c>
      <c r="Q30" s="86" t="s">
        <v>204</v>
      </c>
      <c r="R30" s="86" t="s">
        <v>205</v>
      </c>
      <c r="S30" s="87" t="s">
        <v>206</v>
      </c>
    </row>
    <row r="31" spans="1:19" s="9" customFormat="1" x14ac:dyDescent="0.25">
      <c r="A31" s="17" t="s">
        <v>123</v>
      </c>
      <c r="B31" s="10"/>
      <c r="C31" s="35"/>
      <c r="D31" s="78">
        <v>123</v>
      </c>
      <c r="E31" s="22"/>
      <c r="F31" s="63">
        <v>99</v>
      </c>
      <c r="G31" s="34"/>
      <c r="H31" s="34">
        <v>51</v>
      </c>
      <c r="I31" s="29"/>
      <c r="J31" s="63">
        <v>191</v>
      </c>
      <c r="K31" s="34"/>
      <c r="L31" s="63">
        <v>217</v>
      </c>
      <c r="M31" s="29"/>
      <c r="N31" s="43">
        <f>SUM(D31,F31,H31,J31,L31)</f>
        <v>681</v>
      </c>
      <c r="O31" s="10"/>
      <c r="P31" s="89">
        <f>SUM(N29,N30,N31)</f>
        <v>5608</v>
      </c>
      <c r="Q31" s="90">
        <v>35</v>
      </c>
      <c r="R31" s="90">
        <v>52</v>
      </c>
      <c r="S31" s="91">
        <v>12</v>
      </c>
    </row>
    <row r="32" spans="1:19" ht="30" x14ac:dyDescent="0.25">
      <c r="A32" s="1" t="s">
        <v>14</v>
      </c>
      <c r="B32" s="1" t="s">
        <v>42</v>
      </c>
      <c r="C32" s="33">
        <v>0.79</v>
      </c>
      <c r="D32" s="33">
        <v>0.21</v>
      </c>
      <c r="E32" s="26">
        <v>0.77</v>
      </c>
      <c r="F32" s="26">
        <v>0.23</v>
      </c>
      <c r="G32" s="40">
        <v>0.99</v>
      </c>
      <c r="H32" s="40">
        <v>0.85</v>
      </c>
      <c r="I32" s="26">
        <v>0.76</v>
      </c>
      <c r="J32" s="26">
        <v>0.79</v>
      </c>
      <c r="K32" s="40">
        <v>0.47</v>
      </c>
      <c r="L32" s="40">
        <v>0.15</v>
      </c>
      <c r="M32" s="26">
        <v>0.76</v>
      </c>
      <c r="N32" s="53">
        <f>AVERAGE(D32,F32,H32,J32,L32)</f>
        <v>0.44600000000000001</v>
      </c>
      <c r="O32" s="1">
        <v>6</v>
      </c>
    </row>
    <row r="33" spans="1:17" x14ac:dyDescent="0.25">
      <c r="A33" s="96" t="s">
        <v>15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</row>
    <row r="34" spans="1:17" ht="45" x14ac:dyDescent="0.25">
      <c r="A34" s="21" t="s">
        <v>30</v>
      </c>
      <c r="B34" s="1" t="s">
        <v>40</v>
      </c>
      <c r="C34" s="34">
        <v>75</v>
      </c>
      <c r="D34" s="34">
        <v>65</v>
      </c>
      <c r="E34" s="10">
        <v>83</v>
      </c>
      <c r="F34" s="1">
        <v>70</v>
      </c>
      <c r="G34" s="34">
        <v>49</v>
      </c>
      <c r="H34" s="34">
        <v>79</v>
      </c>
      <c r="I34" s="10">
        <v>33</v>
      </c>
      <c r="J34" s="1">
        <v>31</v>
      </c>
      <c r="K34" s="34">
        <v>88</v>
      </c>
      <c r="L34" s="34">
        <v>69</v>
      </c>
      <c r="M34" s="10">
        <v>328</v>
      </c>
      <c r="N34" s="43">
        <f>SUM(D34,F34,H34,J34,L34)</f>
        <v>314</v>
      </c>
      <c r="O34" s="1">
        <v>7</v>
      </c>
    </row>
    <row r="35" spans="1:17" s="9" customFormat="1" ht="60" x14ac:dyDescent="0.25">
      <c r="A35" s="23" t="s">
        <v>119</v>
      </c>
      <c r="B35" s="10"/>
      <c r="C35" s="34"/>
      <c r="D35" s="34">
        <v>31</v>
      </c>
      <c r="E35" s="29"/>
      <c r="F35" s="10">
        <v>28</v>
      </c>
      <c r="G35" s="34"/>
      <c r="H35" s="34">
        <v>4</v>
      </c>
      <c r="I35" s="29"/>
      <c r="J35" s="10">
        <v>8</v>
      </c>
      <c r="K35" s="34"/>
      <c r="L35" s="34">
        <v>33</v>
      </c>
      <c r="M35" s="29"/>
      <c r="N35" s="43">
        <f>SUM(D35,F35,H35,J35,L35)</f>
        <v>104</v>
      </c>
      <c r="O35" s="10"/>
    </row>
    <row r="36" spans="1:17" ht="30" x14ac:dyDescent="0.25">
      <c r="A36" s="1" t="s">
        <v>16</v>
      </c>
      <c r="B36" s="1" t="s">
        <v>40</v>
      </c>
      <c r="C36" s="34">
        <v>22</v>
      </c>
      <c r="D36" s="34">
        <v>20</v>
      </c>
      <c r="E36" s="10">
        <v>4</v>
      </c>
      <c r="F36" s="1">
        <v>7</v>
      </c>
      <c r="G36" s="34">
        <v>0</v>
      </c>
      <c r="H36" s="34">
        <v>1</v>
      </c>
      <c r="I36" s="10">
        <v>3</v>
      </c>
      <c r="J36" s="1">
        <v>12</v>
      </c>
      <c r="K36" s="34">
        <v>4</v>
      </c>
      <c r="L36" s="34">
        <v>20</v>
      </c>
      <c r="M36" s="10">
        <v>37</v>
      </c>
      <c r="N36" s="43">
        <f>SUM(D36,F36,H36,J36,L36)</f>
        <v>60</v>
      </c>
      <c r="O36" s="1">
        <v>7</v>
      </c>
      <c r="P36" t="s">
        <v>207</v>
      </c>
    </row>
    <row r="37" spans="1:17" x14ac:dyDescent="0.25">
      <c r="A37" s="17" t="s">
        <v>17</v>
      </c>
      <c r="B37" s="29"/>
      <c r="C37" s="36"/>
      <c r="D37" s="34"/>
      <c r="E37" s="29"/>
      <c r="F37" s="29"/>
      <c r="G37" s="34"/>
      <c r="H37" s="34"/>
      <c r="I37" s="29"/>
      <c r="J37" s="29"/>
      <c r="K37" s="34"/>
      <c r="L37" s="34"/>
      <c r="M37" s="29"/>
      <c r="N37" s="43"/>
      <c r="O37" s="1">
        <v>7</v>
      </c>
      <c r="P37" s="64"/>
    </row>
    <row r="38" spans="1:17" s="9" customFormat="1" x14ac:dyDescent="0.25">
      <c r="A38" s="17" t="s">
        <v>115</v>
      </c>
      <c r="B38" s="10"/>
      <c r="C38" s="36">
        <v>0.45400000000000001</v>
      </c>
      <c r="D38" s="33">
        <v>0.45</v>
      </c>
      <c r="E38" s="29"/>
      <c r="F38" s="24">
        <v>0.26</v>
      </c>
      <c r="G38" s="34"/>
      <c r="H38" s="79" t="s">
        <v>41</v>
      </c>
      <c r="I38" s="29"/>
      <c r="J38" s="24">
        <v>0.43</v>
      </c>
      <c r="K38" s="34"/>
      <c r="L38" s="34"/>
      <c r="M38" s="29"/>
      <c r="N38" s="50">
        <f>AVERAGE(D38,F38,J38)</f>
        <v>0.37999999999999995</v>
      </c>
      <c r="O38" s="10"/>
      <c r="P38" s="9" t="s">
        <v>219</v>
      </c>
    </row>
    <row r="39" spans="1:17" s="9" customFormat="1" x14ac:dyDescent="0.25">
      <c r="A39" s="17" t="s">
        <v>116</v>
      </c>
      <c r="B39" s="10"/>
      <c r="C39" s="34"/>
      <c r="D39" s="33">
        <v>0.47</v>
      </c>
      <c r="E39" s="29"/>
      <c r="F39" s="24">
        <v>0.19</v>
      </c>
      <c r="G39" s="34"/>
      <c r="H39" s="33">
        <v>0.55000000000000004</v>
      </c>
      <c r="I39" s="29"/>
      <c r="J39" s="24">
        <v>0.45</v>
      </c>
      <c r="K39" s="34"/>
      <c r="L39" s="34"/>
      <c r="M39" s="29"/>
      <c r="N39" s="50">
        <f>AVERAGE(D39,F39,H39,J39,L39)</f>
        <v>0.41499999999999998</v>
      </c>
      <c r="O39" s="10"/>
      <c r="P39" s="9" t="s">
        <v>221</v>
      </c>
    </row>
    <row r="40" spans="1:17" s="9" customFormat="1" x14ac:dyDescent="0.25">
      <c r="A40" s="17" t="s">
        <v>117</v>
      </c>
      <c r="B40" s="10"/>
      <c r="C40" s="34"/>
      <c r="D40" s="33">
        <v>0.64</v>
      </c>
      <c r="E40" s="29"/>
      <c r="F40" s="24">
        <v>0.41</v>
      </c>
      <c r="G40" s="34"/>
      <c r="H40" s="33">
        <v>0.77</v>
      </c>
      <c r="I40" s="29"/>
      <c r="J40" s="24">
        <v>0.63</v>
      </c>
      <c r="K40" s="34"/>
      <c r="L40" s="34"/>
      <c r="M40" s="29"/>
      <c r="N40" s="50">
        <f>AVERAGE(D40,F40,H40,J40,L40)</f>
        <v>0.61250000000000004</v>
      </c>
      <c r="O40" s="10"/>
      <c r="P40" s="9" t="s">
        <v>220</v>
      </c>
    </row>
    <row r="41" spans="1:17" s="9" customFormat="1" x14ac:dyDescent="0.25">
      <c r="A41" s="17" t="s">
        <v>118</v>
      </c>
      <c r="B41" s="10"/>
      <c r="C41" s="34"/>
      <c r="D41" s="33">
        <v>0.76</v>
      </c>
      <c r="E41" s="29"/>
      <c r="F41" s="24">
        <v>0.84</v>
      </c>
      <c r="G41" s="34"/>
      <c r="H41" s="33">
        <v>0.74</v>
      </c>
      <c r="I41" s="29"/>
      <c r="J41" s="24">
        <v>0.71</v>
      </c>
      <c r="K41" s="34"/>
      <c r="L41" s="28">
        <v>0.38</v>
      </c>
      <c r="M41" s="29"/>
      <c r="N41" s="50">
        <f>AVERAGE(D41,F41,H41,J41)</f>
        <v>0.76249999999999996</v>
      </c>
      <c r="O41" s="10"/>
      <c r="P41" s="9" t="s">
        <v>222</v>
      </c>
    </row>
    <row r="42" spans="1:17" s="9" customFormat="1" ht="105" x14ac:dyDescent="0.25">
      <c r="A42" s="17" t="s">
        <v>103</v>
      </c>
      <c r="B42" s="10" t="s">
        <v>40</v>
      </c>
      <c r="C42" s="34"/>
      <c r="D42" s="34">
        <v>22</v>
      </c>
      <c r="E42" s="29"/>
      <c r="F42" s="10">
        <v>13</v>
      </c>
      <c r="G42" s="34"/>
      <c r="H42" s="34">
        <v>4</v>
      </c>
      <c r="I42" s="29"/>
      <c r="J42" s="10">
        <v>3</v>
      </c>
      <c r="K42" s="34"/>
      <c r="L42" s="34">
        <v>17</v>
      </c>
      <c r="M42" s="29"/>
      <c r="N42" s="69">
        <f>SUM(D42,F42,H42,J42,L42)</f>
        <v>59</v>
      </c>
      <c r="O42" s="10"/>
      <c r="P42" s="65">
        <v>0.35</v>
      </c>
      <c r="Q42" s="68" t="s">
        <v>209</v>
      </c>
    </row>
    <row r="43" spans="1:17" s="9" customFormat="1" ht="45" x14ac:dyDescent="0.25">
      <c r="A43" s="17" t="s">
        <v>104</v>
      </c>
      <c r="B43" s="10" t="s">
        <v>40</v>
      </c>
      <c r="C43" s="34"/>
      <c r="D43" s="34">
        <v>3</v>
      </c>
      <c r="E43" s="29"/>
      <c r="F43" s="10">
        <v>2</v>
      </c>
      <c r="G43" s="34"/>
      <c r="H43" s="34">
        <v>0</v>
      </c>
      <c r="I43" s="29"/>
      <c r="J43" s="10">
        <v>0</v>
      </c>
      <c r="K43" s="34"/>
      <c r="L43" s="34">
        <v>2</v>
      </c>
      <c r="M43" s="29"/>
      <c r="N43" s="69">
        <v>7</v>
      </c>
      <c r="O43" s="10"/>
      <c r="P43" s="65">
        <v>0.04</v>
      </c>
    </row>
    <row r="44" spans="1:17" s="9" customFormat="1" ht="45" x14ac:dyDescent="0.25">
      <c r="A44" s="17" t="s">
        <v>105</v>
      </c>
      <c r="B44" s="10" t="s">
        <v>40</v>
      </c>
      <c r="C44" s="34"/>
      <c r="D44" s="34">
        <v>4</v>
      </c>
      <c r="E44" s="29"/>
      <c r="F44" s="10">
        <v>2</v>
      </c>
      <c r="G44" s="34"/>
      <c r="H44" s="34">
        <v>0</v>
      </c>
      <c r="I44" s="29"/>
      <c r="J44" s="10">
        <v>0</v>
      </c>
      <c r="K44" s="34"/>
      <c r="L44" s="34">
        <v>0</v>
      </c>
      <c r="M44" s="29"/>
      <c r="N44" s="43">
        <v>6</v>
      </c>
      <c r="O44" s="10"/>
      <c r="P44" s="65"/>
    </row>
    <row r="45" spans="1:17" s="9" customFormat="1" ht="90" x14ac:dyDescent="0.25">
      <c r="A45" s="17" t="s">
        <v>106</v>
      </c>
      <c r="B45" s="10" t="s">
        <v>40</v>
      </c>
      <c r="C45" s="34"/>
      <c r="D45" s="34">
        <v>1</v>
      </c>
      <c r="E45" s="29"/>
      <c r="F45" s="10">
        <v>0</v>
      </c>
      <c r="G45" s="34"/>
      <c r="H45" s="34">
        <v>0</v>
      </c>
      <c r="I45" s="29"/>
      <c r="J45" s="10">
        <v>0</v>
      </c>
      <c r="K45" s="34"/>
      <c r="L45" s="34">
        <v>1</v>
      </c>
      <c r="M45" s="29"/>
      <c r="N45" s="66">
        <v>2</v>
      </c>
      <c r="O45" s="10"/>
      <c r="P45" s="65">
        <v>0.01</v>
      </c>
    </row>
    <row r="46" spans="1:17" s="9" customFormat="1" ht="60" x14ac:dyDescent="0.25">
      <c r="A46" s="17" t="s">
        <v>107</v>
      </c>
      <c r="B46" s="10" t="s">
        <v>40</v>
      </c>
      <c r="C46" s="34"/>
      <c r="D46" s="34">
        <v>4</v>
      </c>
      <c r="E46" s="29"/>
      <c r="F46" s="10">
        <v>2</v>
      </c>
      <c r="G46" s="34"/>
      <c r="H46" s="34">
        <v>0</v>
      </c>
      <c r="I46" s="29"/>
      <c r="J46" s="10">
        <v>1</v>
      </c>
      <c r="K46" s="34"/>
      <c r="L46" s="34">
        <v>1</v>
      </c>
      <c r="M46" s="29"/>
      <c r="N46" s="66">
        <v>8</v>
      </c>
      <c r="O46" s="10"/>
      <c r="P46" s="65">
        <v>0.05</v>
      </c>
    </row>
    <row r="47" spans="1:17" s="9" customFormat="1" ht="75" x14ac:dyDescent="0.25">
      <c r="A47" s="17" t="s">
        <v>108</v>
      </c>
      <c r="B47" s="10" t="s">
        <v>40</v>
      </c>
      <c r="C47" s="34"/>
      <c r="D47" s="34">
        <v>1</v>
      </c>
      <c r="E47" s="29"/>
      <c r="F47" s="10">
        <v>5</v>
      </c>
      <c r="G47" s="34"/>
      <c r="H47" s="34">
        <v>0</v>
      </c>
      <c r="I47" s="29"/>
      <c r="J47" s="10">
        <v>1</v>
      </c>
      <c r="K47" s="34"/>
      <c r="L47" s="34">
        <v>0</v>
      </c>
      <c r="M47" s="29"/>
      <c r="N47" s="66">
        <v>7</v>
      </c>
      <c r="O47" s="10"/>
      <c r="P47" s="65">
        <v>0.04</v>
      </c>
    </row>
    <row r="48" spans="1:17" s="9" customFormat="1" ht="60" x14ac:dyDescent="0.25">
      <c r="A48" s="17" t="s">
        <v>109</v>
      </c>
      <c r="B48" s="10" t="s">
        <v>40</v>
      </c>
      <c r="C48" s="34"/>
      <c r="D48" s="34">
        <v>0</v>
      </c>
      <c r="E48" s="29"/>
      <c r="F48" s="10">
        <v>0</v>
      </c>
      <c r="G48" s="34"/>
      <c r="H48" s="34">
        <v>0</v>
      </c>
      <c r="I48" s="29"/>
      <c r="J48" s="10">
        <v>0</v>
      </c>
      <c r="K48" s="34"/>
      <c r="L48" s="34">
        <v>0</v>
      </c>
      <c r="M48" s="29"/>
      <c r="N48" s="66">
        <v>0</v>
      </c>
      <c r="O48" s="10"/>
    </row>
    <row r="49" spans="1:17" s="9" customFormat="1" ht="45" x14ac:dyDescent="0.25">
      <c r="A49" s="17" t="s">
        <v>110</v>
      </c>
      <c r="B49" s="10" t="s">
        <v>40</v>
      </c>
      <c r="C49" s="34"/>
      <c r="D49" s="34">
        <v>1</v>
      </c>
      <c r="E49" s="29"/>
      <c r="F49" s="10">
        <v>2</v>
      </c>
      <c r="G49" s="34"/>
      <c r="H49" s="34">
        <v>0</v>
      </c>
      <c r="I49" s="29"/>
      <c r="J49" s="10">
        <v>0</v>
      </c>
      <c r="K49" s="34"/>
      <c r="L49" s="34">
        <v>0</v>
      </c>
      <c r="M49" s="29"/>
      <c r="N49" s="66">
        <v>3</v>
      </c>
      <c r="O49" s="10"/>
      <c r="P49" s="65">
        <v>0.02</v>
      </c>
    </row>
    <row r="50" spans="1:17" s="9" customFormat="1" ht="75" x14ac:dyDescent="0.25">
      <c r="A50" s="17" t="s">
        <v>111</v>
      </c>
      <c r="B50" s="10" t="s">
        <v>40</v>
      </c>
      <c r="C50" s="34"/>
      <c r="D50" s="34">
        <v>0</v>
      </c>
      <c r="E50" s="29"/>
      <c r="F50" s="10">
        <v>0</v>
      </c>
      <c r="G50" s="34"/>
      <c r="H50" s="34">
        <v>0</v>
      </c>
      <c r="I50" s="29"/>
      <c r="J50" s="10">
        <v>0</v>
      </c>
      <c r="K50" s="34"/>
      <c r="L50" s="34">
        <v>0</v>
      </c>
      <c r="M50" s="29"/>
      <c r="N50" s="66">
        <v>0</v>
      </c>
      <c r="O50" s="10"/>
      <c r="P50" s="65">
        <v>0</v>
      </c>
    </row>
    <row r="51" spans="1:17" s="9" customFormat="1" ht="60" x14ac:dyDescent="0.25">
      <c r="A51" s="17" t="s">
        <v>112</v>
      </c>
      <c r="B51" s="10" t="s">
        <v>40</v>
      </c>
      <c r="C51" s="34"/>
      <c r="D51" s="34">
        <v>0</v>
      </c>
      <c r="E51" s="29"/>
      <c r="F51" s="10">
        <v>0</v>
      </c>
      <c r="G51" s="34"/>
      <c r="H51" s="34">
        <v>0</v>
      </c>
      <c r="I51" s="29"/>
      <c r="J51" s="10">
        <v>2</v>
      </c>
      <c r="K51" s="34"/>
      <c r="L51" s="34">
        <v>0</v>
      </c>
      <c r="M51" s="29"/>
      <c r="N51" s="69">
        <v>2</v>
      </c>
      <c r="O51" s="10"/>
      <c r="P51" s="65">
        <v>0.01</v>
      </c>
    </row>
    <row r="52" spans="1:17" ht="75" x14ac:dyDescent="0.25">
      <c r="A52" s="17" t="s">
        <v>113</v>
      </c>
      <c r="B52" s="10" t="s">
        <v>40</v>
      </c>
      <c r="C52" s="34"/>
      <c r="D52" s="37">
        <v>0</v>
      </c>
      <c r="E52" s="30"/>
      <c r="F52" s="18">
        <v>2</v>
      </c>
      <c r="G52" s="37"/>
      <c r="H52" s="37">
        <v>0</v>
      </c>
      <c r="I52" s="30"/>
      <c r="J52" s="18">
        <v>0</v>
      </c>
      <c r="K52" s="37"/>
      <c r="L52" s="37">
        <v>1</v>
      </c>
      <c r="M52" s="30"/>
      <c r="N52" s="67">
        <v>3</v>
      </c>
      <c r="O52" s="18"/>
      <c r="P52" s="65">
        <v>0.02</v>
      </c>
      <c r="Q52" s="66" t="s">
        <v>208</v>
      </c>
    </row>
    <row r="53" spans="1:17" x14ac:dyDescent="0.25">
      <c r="A53" s="96" t="s">
        <v>18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8"/>
    </row>
    <row r="54" spans="1:17" ht="30" x14ac:dyDescent="0.25">
      <c r="A54" s="3" t="s">
        <v>31</v>
      </c>
      <c r="B54" s="1" t="s">
        <v>41</v>
      </c>
      <c r="C54" s="34">
        <v>3</v>
      </c>
      <c r="D54" s="34">
        <v>1</v>
      </c>
      <c r="E54" s="10">
        <v>0</v>
      </c>
      <c r="F54" s="1">
        <v>4</v>
      </c>
      <c r="G54" s="34">
        <v>1</v>
      </c>
      <c r="H54" s="34">
        <v>2</v>
      </c>
      <c r="I54" s="10">
        <v>1</v>
      </c>
      <c r="J54" s="1">
        <v>0</v>
      </c>
      <c r="K54" s="34">
        <v>1</v>
      </c>
      <c r="L54" s="34">
        <v>0</v>
      </c>
      <c r="M54" s="10">
        <v>6</v>
      </c>
      <c r="N54" s="43">
        <v>7</v>
      </c>
      <c r="O54" s="1">
        <v>9</v>
      </c>
    </row>
    <row r="55" spans="1:17" ht="45" x14ac:dyDescent="0.25">
      <c r="A55" s="4" t="s">
        <v>32</v>
      </c>
      <c r="B55" s="1" t="s">
        <v>41</v>
      </c>
      <c r="C55" s="34">
        <v>3</v>
      </c>
      <c r="D55" s="34">
        <v>1</v>
      </c>
      <c r="E55" s="10">
        <v>0</v>
      </c>
      <c r="F55" s="1">
        <v>1</v>
      </c>
      <c r="G55" s="34">
        <v>1</v>
      </c>
      <c r="H55" s="34">
        <v>2</v>
      </c>
      <c r="I55" s="10">
        <v>1</v>
      </c>
      <c r="J55" s="1">
        <v>0</v>
      </c>
      <c r="K55" s="34">
        <v>1</v>
      </c>
      <c r="L55" s="34">
        <v>0</v>
      </c>
      <c r="M55" s="10">
        <v>6</v>
      </c>
      <c r="N55" s="43">
        <v>4</v>
      </c>
      <c r="O55" s="1">
        <v>9</v>
      </c>
      <c r="P55" t="s">
        <v>133</v>
      </c>
    </row>
    <row r="56" spans="1:17" ht="45" x14ac:dyDescent="0.25">
      <c r="A56" s="4" t="s">
        <v>33</v>
      </c>
      <c r="B56" s="1" t="s">
        <v>41</v>
      </c>
      <c r="C56" s="34">
        <v>2</v>
      </c>
      <c r="D56" s="34">
        <v>0</v>
      </c>
      <c r="E56" s="10">
        <v>0</v>
      </c>
      <c r="F56" s="1">
        <v>0</v>
      </c>
      <c r="G56" s="34">
        <v>2</v>
      </c>
      <c r="H56" s="34">
        <v>0</v>
      </c>
      <c r="I56" s="10">
        <v>0</v>
      </c>
      <c r="J56" s="1">
        <v>0</v>
      </c>
      <c r="K56" s="34">
        <v>1</v>
      </c>
      <c r="L56" s="34">
        <v>0</v>
      </c>
      <c r="M56" s="10">
        <v>5</v>
      </c>
      <c r="N56" s="43">
        <v>0</v>
      </c>
      <c r="O56" s="1">
        <v>9</v>
      </c>
    </row>
    <row r="57" spans="1:17" ht="45" x14ac:dyDescent="0.25">
      <c r="A57" s="3" t="s">
        <v>34</v>
      </c>
      <c r="B57" s="1" t="s">
        <v>41</v>
      </c>
      <c r="C57" s="34">
        <v>2</v>
      </c>
      <c r="D57" s="34">
        <v>0</v>
      </c>
      <c r="E57" s="10">
        <v>0</v>
      </c>
      <c r="F57" s="1">
        <v>0</v>
      </c>
      <c r="G57" s="34">
        <v>2</v>
      </c>
      <c r="H57" s="34">
        <v>0</v>
      </c>
      <c r="I57" s="10">
        <v>0</v>
      </c>
      <c r="J57" s="1">
        <v>0</v>
      </c>
      <c r="K57" s="34">
        <v>1</v>
      </c>
      <c r="L57" s="34">
        <v>0</v>
      </c>
      <c r="M57" s="10">
        <v>5</v>
      </c>
      <c r="N57" s="43">
        <v>0</v>
      </c>
      <c r="O57" s="1">
        <v>9</v>
      </c>
    </row>
    <row r="58" spans="1:17" ht="45" x14ac:dyDescent="0.25">
      <c r="A58" s="1" t="s">
        <v>19</v>
      </c>
      <c r="B58" s="6">
        <v>1</v>
      </c>
      <c r="C58" s="33">
        <v>1</v>
      </c>
      <c r="D58" s="33">
        <v>1</v>
      </c>
      <c r="E58" s="6">
        <v>1</v>
      </c>
      <c r="F58" s="6">
        <v>1</v>
      </c>
      <c r="G58" s="33">
        <v>1</v>
      </c>
      <c r="H58" s="33">
        <v>1</v>
      </c>
      <c r="I58" s="6">
        <v>1</v>
      </c>
      <c r="J58" s="6">
        <v>1</v>
      </c>
      <c r="K58" s="33">
        <v>1</v>
      </c>
      <c r="L58" s="33">
        <v>1</v>
      </c>
      <c r="M58" s="6">
        <v>1</v>
      </c>
      <c r="N58" s="50">
        <v>1</v>
      </c>
      <c r="O58" s="1">
        <v>9</v>
      </c>
    </row>
    <row r="59" spans="1:17" x14ac:dyDescent="0.25">
      <c r="A59" s="96" t="s">
        <v>20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8"/>
    </row>
    <row r="60" spans="1:17" x14ac:dyDescent="0.25">
      <c r="A60" s="1" t="s">
        <v>21</v>
      </c>
      <c r="B60" s="1" t="s">
        <v>41</v>
      </c>
      <c r="C60" s="34">
        <v>70</v>
      </c>
      <c r="D60" s="34">
        <v>45</v>
      </c>
      <c r="E60" s="10" t="s">
        <v>135</v>
      </c>
      <c r="F60" s="27"/>
      <c r="G60" s="34">
        <v>70</v>
      </c>
      <c r="H60" s="34">
        <v>53</v>
      </c>
      <c r="I60" s="10">
        <v>76</v>
      </c>
      <c r="J60" s="1">
        <v>65</v>
      </c>
      <c r="K60" s="34">
        <v>69</v>
      </c>
      <c r="L60" s="34">
        <v>54</v>
      </c>
      <c r="M60" s="10">
        <v>71</v>
      </c>
      <c r="N60" s="43"/>
      <c r="O60" s="1">
        <v>10</v>
      </c>
    </row>
    <row r="61" spans="1:17" x14ac:dyDescent="0.25">
      <c r="A61" s="96" t="s">
        <v>22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8"/>
    </row>
    <row r="62" spans="1:17" x14ac:dyDescent="0.25">
      <c r="A62" s="3" t="s">
        <v>35</v>
      </c>
      <c r="B62" s="1"/>
      <c r="C62" s="34">
        <v>17</v>
      </c>
      <c r="D62" s="34">
        <v>21</v>
      </c>
      <c r="E62" s="10">
        <v>17</v>
      </c>
      <c r="F62" s="1">
        <v>15</v>
      </c>
      <c r="G62" s="34">
        <v>13</v>
      </c>
      <c r="H62" s="34">
        <v>16</v>
      </c>
      <c r="I62" s="10">
        <v>11</v>
      </c>
      <c r="J62" s="1">
        <v>24</v>
      </c>
      <c r="K62" s="34">
        <v>20</v>
      </c>
      <c r="L62" s="34">
        <v>15</v>
      </c>
      <c r="M62" s="10">
        <v>15.6</v>
      </c>
      <c r="N62" s="43">
        <f>AVERAGE(D62,F62,H62,J62,L62)</f>
        <v>18.2</v>
      </c>
      <c r="O62" s="1">
        <v>12</v>
      </c>
    </row>
    <row r="63" spans="1:17" ht="30" x14ac:dyDescent="0.25">
      <c r="A63" s="4" t="s">
        <v>48</v>
      </c>
      <c r="B63" s="1" t="s">
        <v>39</v>
      </c>
      <c r="C63" s="38">
        <v>0.29236111111111113</v>
      </c>
      <c r="D63" s="38">
        <v>0.20902777777777778</v>
      </c>
      <c r="E63" s="25">
        <v>0.20902777777777778</v>
      </c>
      <c r="F63" s="25">
        <v>0.20902777777777778</v>
      </c>
      <c r="G63" s="38">
        <v>0.12569444444444444</v>
      </c>
      <c r="H63" s="38">
        <v>0.20902777777777778</v>
      </c>
      <c r="I63" s="25">
        <v>0.12569444444444444</v>
      </c>
      <c r="J63" s="25">
        <v>8.4027777777777771E-2</v>
      </c>
      <c r="K63" s="38">
        <v>0.20902777777777778</v>
      </c>
      <c r="L63" s="38">
        <v>0.20902777777777778</v>
      </c>
      <c r="M63" s="10" t="s">
        <v>136</v>
      </c>
      <c r="N63" s="54" t="s">
        <v>143</v>
      </c>
      <c r="O63" s="1">
        <v>12</v>
      </c>
    </row>
    <row r="64" spans="1:17" ht="75" x14ac:dyDescent="0.25">
      <c r="A64" s="3" t="s">
        <v>46</v>
      </c>
      <c r="B64" s="1" t="s">
        <v>47</v>
      </c>
      <c r="C64" s="34">
        <v>0</v>
      </c>
      <c r="D64" s="34" t="s">
        <v>131</v>
      </c>
      <c r="E64" s="10">
        <v>3</v>
      </c>
      <c r="F64" s="1">
        <v>3</v>
      </c>
      <c r="G64" s="34">
        <v>0</v>
      </c>
      <c r="H64" s="34">
        <v>0</v>
      </c>
      <c r="I64" s="10">
        <v>1</v>
      </c>
      <c r="J64" s="1">
        <v>0.25</v>
      </c>
      <c r="K64" s="34">
        <v>6</v>
      </c>
      <c r="L64" s="34">
        <v>8</v>
      </c>
      <c r="M64" s="10" t="s">
        <v>137</v>
      </c>
      <c r="N64" s="43" t="s">
        <v>144</v>
      </c>
      <c r="O64" s="1"/>
      <c r="P64" t="s">
        <v>134</v>
      </c>
    </row>
    <row r="65" spans="1:16" ht="45" x14ac:dyDescent="0.25">
      <c r="A65" s="3" t="s">
        <v>211</v>
      </c>
      <c r="B65" s="1" t="s">
        <v>44</v>
      </c>
      <c r="C65" s="39"/>
      <c r="D65" s="34">
        <v>0</v>
      </c>
      <c r="E65" s="10">
        <v>1</v>
      </c>
      <c r="F65" s="1">
        <v>1</v>
      </c>
      <c r="G65" s="34">
        <v>2</v>
      </c>
      <c r="H65" s="34">
        <v>1</v>
      </c>
      <c r="I65" s="10">
        <v>2</v>
      </c>
      <c r="J65" s="1">
        <v>0</v>
      </c>
      <c r="K65" s="34">
        <v>1</v>
      </c>
      <c r="L65" s="34">
        <v>0</v>
      </c>
      <c r="M65" s="10">
        <v>1.8</v>
      </c>
      <c r="N65" s="43">
        <f>AVERAGE(D65,F65,H65,J65,L65)</f>
        <v>0.4</v>
      </c>
      <c r="O65" s="1"/>
      <c r="P65" t="s">
        <v>132</v>
      </c>
    </row>
    <row r="66" spans="1:16" ht="30" x14ac:dyDescent="0.25">
      <c r="A66" s="1" t="s">
        <v>23</v>
      </c>
      <c r="B66" s="1" t="s">
        <v>101</v>
      </c>
      <c r="C66" s="34">
        <v>36</v>
      </c>
      <c r="D66" s="34">
        <v>43</v>
      </c>
      <c r="E66" s="10">
        <v>30</v>
      </c>
      <c r="F66" s="1">
        <v>36</v>
      </c>
      <c r="G66" s="34">
        <v>34</v>
      </c>
      <c r="H66" s="34">
        <v>32</v>
      </c>
      <c r="I66" s="10">
        <v>16</v>
      </c>
      <c r="J66" s="1">
        <v>22</v>
      </c>
      <c r="K66" s="34">
        <v>19</v>
      </c>
      <c r="L66" s="34">
        <v>10</v>
      </c>
      <c r="M66" s="10">
        <v>27</v>
      </c>
      <c r="N66" s="43">
        <f>AVERAGE(D66,F66,H66,J66,L66)</f>
        <v>28.6</v>
      </c>
      <c r="O66" s="1">
        <v>12</v>
      </c>
    </row>
    <row r="67" spans="1:16" x14ac:dyDescent="0.25">
      <c r="A67" s="96" t="s">
        <v>24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8"/>
    </row>
    <row r="68" spans="1:16" ht="45" x14ac:dyDescent="0.25">
      <c r="A68" s="1" t="s">
        <v>25</v>
      </c>
      <c r="B68" s="6">
        <v>1</v>
      </c>
      <c r="C68" s="33">
        <v>1</v>
      </c>
      <c r="D68" s="33">
        <v>1</v>
      </c>
      <c r="E68" s="6">
        <v>1</v>
      </c>
      <c r="F68" s="6">
        <v>1</v>
      </c>
      <c r="G68" s="33">
        <v>1</v>
      </c>
      <c r="H68" s="33">
        <v>1</v>
      </c>
      <c r="I68" s="6">
        <v>1</v>
      </c>
      <c r="J68" s="6">
        <v>1</v>
      </c>
      <c r="K68" s="33">
        <v>1</v>
      </c>
      <c r="L68" s="33">
        <v>1</v>
      </c>
      <c r="M68" s="6">
        <v>1</v>
      </c>
      <c r="N68" s="50">
        <v>1</v>
      </c>
      <c r="O68" s="1">
        <v>8</v>
      </c>
    </row>
  </sheetData>
  <mergeCells count="15">
    <mergeCell ref="A61:O61"/>
    <mergeCell ref="A67:O67"/>
    <mergeCell ref="A6:O6"/>
    <mergeCell ref="A13:O13"/>
    <mergeCell ref="A19:O19"/>
    <mergeCell ref="A33:O33"/>
    <mergeCell ref="A53:O53"/>
    <mergeCell ref="A59:O59"/>
    <mergeCell ref="A28:O28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180" orientation="portrait" horizontalDpi="300" verticalDpi="300" r:id="rId1"/>
  <ignoredErrors>
    <ignoredError sqref="O14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"/>
  <sheetViews>
    <sheetView zoomScaleNormal="100" workbookViewId="0">
      <selection activeCell="E39" sqref="E39"/>
    </sheetView>
  </sheetViews>
  <sheetFormatPr defaultRowHeight="15" x14ac:dyDescent="0.25"/>
  <cols>
    <col min="1" max="1" width="18.5703125" customWidth="1"/>
    <col min="2" max="2" width="16.140625" style="15" customWidth="1"/>
    <col min="3" max="4" width="9.140625" style="31"/>
    <col min="6" max="6" width="9.140625" style="9"/>
    <col min="7" max="8" width="9.140625" style="31"/>
    <col min="9" max="10" width="9.140625" style="9"/>
    <col min="11" max="12" width="9.140625" style="31"/>
    <col min="14" max="14" width="9.140625" style="9"/>
    <col min="15" max="15" width="10.7109375" style="41" bestFit="1" customWidth="1"/>
  </cols>
  <sheetData>
    <row r="1" spans="1:16" x14ac:dyDescent="0.25">
      <c r="C1" s="15"/>
      <c r="D1" s="15"/>
      <c r="G1" s="15"/>
      <c r="H1" s="15"/>
      <c r="K1" s="15"/>
      <c r="L1" s="15"/>
      <c r="O1" s="44" t="s">
        <v>141</v>
      </c>
    </row>
    <row r="2" spans="1:16" x14ac:dyDescent="0.25">
      <c r="A2" s="8" t="s">
        <v>66</v>
      </c>
      <c r="C2" s="15"/>
      <c r="D2" s="15"/>
      <c r="E2" s="9"/>
      <c r="G2" s="15"/>
      <c r="H2" s="15"/>
      <c r="K2" s="15"/>
      <c r="L2" s="15"/>
      <c r="M2" s="9"/>
      <c r="O2" s="15"/>
      <c r="P2" s="15"/>
    </row>
    <row r="3" spans="1:16" x14ac:dyDescent="0.25">
      <c r="A3" s="9" t="s">
        <v>114</v>
      </c>
      <c r="B3" s="15" t="s">
        <v>84</v>
      </c>
      <c r="C3" s="94" t="s">
        <v>124</v>
      </c>
      <c r="D3" s="104"/>
      <c r="E3" s="103" t="s">
        <v>125</v>
      </c>
      <c r="F3" s="103"/>
      <c r="G3" s="104" t="s">
        <v>126</v>
      </c>
      <c r="H3" s="104"/>
      <c r="I3" s="103" t="s">
        <v>138</v>
      </c>
      <c r="J3" s="103"/>
      <c r="K3" s="104" t="s">
        <v>128</v>
      </c>
      <c r="L3" s="104"/>
      <c r="M3" s="103" t="s">
        <v>139</v>
      </c>
      <c r="N3" s="103"/>
      <c r="O3" s="93"/>
      <c r="P3" s="15"/>
    </row>
    <row r="4" spans="1:16" x14ac:dyDescent="0.25">
      <c r="A4" s="12" t="s">
        <v>0</v>
      </c>
      <c r="B4" s="19" t="s">
        <v>36</v>
      </c>
      <c r="C4" s="32">
        <v>2019</v>
      </c>
      <c r="D4" s="32">
        <v>2020</v>
      </c>
      <c r="E4" s="12">
        <v>2019</v>
      </c>
      <c r="F4" s="12">
        <v>2020</v>
      </c>
      <c r="G4" s="32">
        <v>2019</v>
      </c>
      <c r="H4" s="32">
        <v>2020</v>
      </c>
      <c r="I4" s="12">
        <v>2019</v>
      </c>
      <c r="J4" s="12">
        <v>2020</v>
      </c>
      <c r="K4" s="32">
        <v>2019</v>
      </c>
      <c r="L4" s="32">
        <v>2020</v>
      </c>
      <c r="M4" s="12">
        <v>2018</v>
      </c>
      <c r="N4" s="12">
        <v>2019</v>
      </c>
      <c r="O4" s="42">
        <v>2020</v>
      </c>
      <c r="P4" s="13" t="s">
        <v>37</v>
      </c>
    </row>
    <row r="5" spans="1:16" x14ac:dyDescent="0.25">
      <c r="A5" s="96" t="s">
        <v>67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</row>
    <row r="6" spans="1:16" x14ac:dyDescent="0.25">
      <c r="A6" s="10" t="s">
        <v>68</v>
      </c>
      <c r="B6" s="17" t="s">
        <v>69</v>
      </c>
      <c r="C6" s="17">
        <v>39</v>
      </c>
      <c r="D6" s="34">
        <v>45</v>
      </c>
      <c r="E6" s="10">
        <v>35</v>
      </c>
      <c r="F6" s="10">
        <v>43</v>
      </c>
      <c r="G6" s="71">
        <v>53</v>
      </c>
      <c r="H6" s="34">
        <v>42</v>
      </c>
      <c r="I6" s="70">
        <v>30</v>
      </c>
      <c r="J6" s="10">
        <v>24</v>
      </c>
      <c r="K6" s="17">
        <v>46</v>
      </c>
      <c r="L6" s="34">
        <v>42</v>
      </c>
      <c r="M6" s="18">
        <v>41</v>
      </c>
      <c r="N6" s="10">
        <v>41</v>
      </c>
      <c r="O6" s="43">
        <f t="shared" ref="O6:O11" si="0">AVERAGE(D6,F6,H6,J6,L6)</f>
        <v>39.200000000000003</v>
      </c>
      <c r="P6" s="14">
        <v>10</v>
      </c>
    </row>
    <row r="7" spans="1:16" ht="30" x14ac:dyDescent="0.25">
      <c r="A7" s="10" t="s">
        <v>70</v>
      </c>
      <c r="B7" s="45" t="s">
        <v>71</v>
      </c>
      <c r="C7" s="17">
        <v>9</v>
      </c>
      <c r="D7" s="34">
        <v>8</v>
      </c>
      <c r="E7" s="10">
        <v>12</v>
      </c>
      <c r="F7" s="10">
        <v>12</v>
      </c>
      <c r="G7" s="17">
        <v>20</v>
      </c>
      <c r="H7" s="34">
        <v>18</v>
      </c>
      <c r="I7" s="72">
        <v>17</v>
      </c>
      <c r="J7" s="10">
        <v>18</v>
      </c>
      <c r="K7" s="17">
        <v>13</v>
      </c>
      <c r="L7" s="34">
        <v>12</v>
      </c>
      <c r="M7" s="18">
        <v>13</v>
      </c>
      <c r="N7" s="10">
        <v>14</v>
      </c>
      <c r="O7" s="63">
        <f t="shared" si="0"/>
        <v>13.6</v>
      </c>
      <c r="P7" s="14">
        <v>10</v>
      </c>
    </row>
    <row r="8" spans="1:16" ht="30" x14ac:dyDescent="0.25">
      <c r="A8" s="10" t="s">
        <v>72</v>
      </c>
      <c r="B8" s="17" t="s">
        <v>73</v>
      </c>
      <c r="C8" s="17">
        <v>11</v>
      </c>
      <c r="D8" s="34">
        <v>8</v>
      </c>
      <c r="E8" s="10">
        <v>14</v>
      </c>
      <c r="F8" s="10">
        <v>10</v>
      </c>
      <c r="G8" s="17">
        <v>21</v>
      </c>
      <c r="H8" s="34">
        <v>17</v>
      </c>
      <c r="I8" s="70">
        <v>14</v>
      </c>
      <c r="J8" s="10">
        <v>14</v>
      </c>
      <c r="K8" s="10">
        <v>10</v>
      </c>
      <c r="L8" s="34">
        <v>11</v>
      </c>
      <c r="M8" s="18">
        <v>12</v>
      </c>
      <c r="N8" s="10">
        <v>14</v>
      </c>
      <c r="O8" s="43">
        <f t="shared" si="0"/>
        <v>12</v>
      </c>
      <c r="P8" s="14">
        <v>10</v>
      </c>
    </row>
    <row r="9" spans="1:16" x14ac:dyDescent="0.25">
      <c r="A9" s="10" t="s">
        <v>74</v>
      </c>
      <c r="B9" s="17" t="s">
        <v>75</v>
      </c>
      <c r="C9" s="17">
        <v>25</v>
      </c>
      <c r="D9" s="34">
        <v>27</v>
      </c>
      <c r="E9" s="10">
        <v>22</v>
      </c>
      <c r="F9" s="10">
        <v>22</v>
      </c>
      <c r="G9" s="17">
        <v>33</v>
      </c>
      <c r="H9" s="34">
        <v>27</v>
      </c>
      <c r="I9" s="70">
        <v>23</v>
      </c>
      <c r="J9" s="10">
        <v>27</v>
      </c>
      <c r="K9" s="17">
        <v>19</v>
      </c>
      <c r="L9" s="34">
        <v>21</v>
      </c>
      <c r="M9" s="18">
        <v>21</v>
      </c>
      <c r="N9" s="10">
        <v>24</v>
      </c>
      <c r="O9" s="43">
        <f t="shared" si="0"/>
        <v>24.8</v>
      </c>
      <c r="P9" s="14">
        <v>10</v>
      </c>
    </row>
    <row r="10" spans="1:16" x14ac:dyDescent="0.25">
      <c r="A10" s="10" t="s">
        <v>76</v>
      </c>
      <c r="B10" s="46" t="s">
        <v>73</v>
      </c>
      <c r="C10" s="17">
        <v>15</v>
      </c>
      <c r="D10" s="34">
        <v>12</v>
      </c>
      <c r="E10" s="10">
        <v>17</v>
      </c>
      <c r="F10" s="10">
        <v>13</v>
      </c>
      <c r="G10" s="17">
        <v>27</v>
      </c>
      <c r="H10" s="34">
        <v>22</v>
      </c>
      <c r="I10" s="70">
        <v>15</v>
      </c>
      <c r="J10" s="10">
        <v>18</v>
      </c>
      <c r="K10" s="10">
        <v>12</v>
      </c>
      <c r="L10" s="34">
        <v>15</v>
      </c>
      <c r="M10" s="18">
        <v>13</v>
      </c>
      <c r="N10" s="10">
        <v>17</v>
      </c>
      <c r="O10" s="43">
        <f t="shared" si="0"/>
        <v>16</v>
      </c>
      <c r="P10" s="14">
        <v>10</v>
      </c>
    </row>
    <row r="11" spans="1:16" ht="30" x14ac:dyDescent="0.25">
      <c r="A11" s="10" t="s">
        <v>21</v>
      </c>
      <c r="B11" s="17" t="s">
        <v>41</v>
      </c>
      <c r="C11" s="34"/>
      <c r="D11" s="34">
        <v>50</v>
      </c>
      <c r="E11" s="10"/>
      <c r="F11" s="10">
        <v>44</v>
      </c>
      <c r="G11" s="34"/>
      <c r="H11" s="34"/>
      <c r="I11" s="10"/>
      <c r="J11" s="10">
        <v>62</v>
      </c>
      <c r="K11" s="34"/>
      <c r="L11" s="34">
        <v>61</v>
      </c>
      <c r="M11" s="18"/>
      <c r="N11" s="10">
        <v>73</v>
      </c>
      <c r="O11" s="43">
        <f t="shared" si="0"/>
        <v>54.25</v>
      </c>
      <c r="P11" s="14">
        <v>10</v>
      </c>
    </row>
    <row r="12" spans="1:16" x14ac:dyDescent="0.25">
      <c r="A12" s="96" t="s">
        <v>77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</row>
    <row r="13" spans="1:16" x14ac:dyDescent="0.25">
      <c r="A13" s="10" t="s">
        <v>68</v>
      </c>
      <c r="B13" s="17" t="s">
        <v>78</v>
      </c>
      <c r="C13" s="17">
        <v>18</v>
      </c>
      <c r="D13" s="34">
        <v>21</v>
      </c>
      <c r="E13" s="10">
        <v>21</v>
      </c>
      <c r="F13" s="10">
        <v>25</v>
      </c>
      <c r="G13" s="17">
        <v>31</v>
      </c>
      <c r="H13" s="34">
        <v>28</v>
      </c>
      <c r="I13" s="70">
        <v>19</v>
      </c>
      <c r="J13" s="10">
        <v>23</v>
      </c>
      <c r="K13" s="10">
        <v>21</v>
      </c>
      <c r="L13" s="34">
        <v>26</v>
      </c>
      <c r="M13" s="10">
        <v>23</v>
      </c>
      <c r="N13" s="10">
        <v>22</v>
      </c>
      <c r="O13" s="63">
        <f t="shared" ref="O13:O18" si="1">AVERAGE(D13,F13,H13,J13,L13)</f>
        <v>24.6</v>
      </c>
      <c r="P13" s="14">
        <v>10</v>
      </c>
    </row>
    <row r="14" spans="1:16" ht="30" x14ac:dyDescent="0.25">
      <c r="A14" s="10" t="s">
        <v>70</v>
      </c>
      <c r="B14" s="17" t="s">
        <v>79</v>
      </c>
      <c r="C14" s="17">
        <v>10</v>
      </c>
      <c r="D14" s="34">
        <v>9</v>
      </c>
      <c r="E14" s="10">
        <v>11</v>
      </c>
      <c r="F14" s="10">
        <v>9</v>
      </c>
      <c r="G14" s="17">
        <v>23</v>
      </c>
      <c r="H14" s="34">
        <v>19</v>
      </c>
      <c r="I14" s="72">
        <v>16</v>
      </c>
      <c r="J14" s="10">
        <v>15</v>
      </c>
      <c r="K14" s="10">
        <v>13</v>
      </c>
      <c r="L14" s="34">
        <v>15</v>
      </c>
      <c r="M14" s="10">
        <v>9</v>
      </c>
      <c r="N14" s="10">
        <v>14</v>
      </c>
      <c r="O14" s="43">
        <f t="shared" si="1"/>
        <v>13.4</v>
      </c>
      <c r="P14" s="14">
        <v>10</v>
      </c>
    </row>
    <row r="15" spans="1:16" ht="30" x14ac:dyDescent="0.25">
      <c r="A15" s="10" t="s">
        <v>72</v>
      </c>
      <c r="B15" s="17" t="s">
        <v>73</v>
      </c>
      <c r="C15" s="17">
        <v>11</v>
      </c>
      <c r="D15" s="34">
        <v>8</v>
      </c>
      <c r="E15" s="10">
        <v>13</v>
      </c>
      <c r="F15" s="10">
        <v>11</v>
      </c>
      <c r="G15" s="17">
        <v>18</v>
      </c>
      <c r="H15" s="34">
        <v>18</v>
      </c>
      <c r="I15" s="70">
        <v>16</v>
      </c>
      <c r="J15" s="10">
        <v>14</v>
      </c>
      <c r="K15" s="10">
        <v>11</v>
      </c>
      <c r="L15" s="34">
        <v>11</v>
      </c>
      <c r="M15" s="10">
        <v>13</v>
      </c>
      <c r="N15" s="10">
        <v>14</v>
      </c>
      <c r="O15" s="43">
        <f t="shared" si="1"/>
        <v>12.4</v>
      </c>
      <c r="P15" s="14">
        <v>10</v>
      </c>
    </row>
    <row r="16" spans="1:16" x14ac:dyDescent="0.25">
      <c r="A16" s="10" t="s">
        <v>74</v>
      </c>
      <c r="B16" s="17" t="s">
        <v>80</v>
      </c>
      <c r="C16" s="17">
        <v>48</v>
      </c>
      <c r="D16" s="34">
        <v>47</v>
      </c>
      <c r="E16" s="10">
        <v>40</v>
      </c>
      <c r="F16" s="10">
        <v>44</v>
      </c>
      <c r="G16" s="17">
        <v>56</v>
      </c>
      <c r="H16" s="34">
        <v>48</v>
      </c>
      <c r="I16" s="72">
        <v>32</v>
      </c>
      <c r="J16" s="10">
        <v>33</v>
      </c>
      <c r="K16" s="17">
        <v>42</v>
      </c>
      <c r="L16" s="34">
        <v>35</v>
      </c>
      <c r="M16" s="10">
        <v>43</v>
      </c>
      <c r="N16" s="10">
        <v>44</v>
      </c>
      <c r="O16" s="43">
        <f t="shared" si="1"/>
        <v>41.4</v>
      </c>
      <c r="P16" s="14">
        <v>10</v>
      </c>
    </row>
    <row r="17" spans="1:16" x14ac:dyDescent="0.25">
      <c r="A17" s="10" t="s">
        <v>76</v>
      </c>
      <c r="B17" s="17" t="s">
        <v>73</v>
      </c>
      <c r="C17" s="17">
        <v>13</v>
      </c>
      <c r="D17" s="34">
        <v>12</v>
      </c>
      <c r="E17" s="10">
        <v>15</v>
      </c>
      <c r="F17" s="10">
        <v>11</v>
      </c>
      <c r="G17" s="17">
        <v>27</v>
      </c>
      <c r="H17" s="34">
        <v>21</v>
      </c>
      <c r="I17" s="70">
        <v>17</v>
      </c>
      <c r="J17" s="10">
        <v>15</v>
      </c>
      <c r="K17" s="10">
        <v>11</v>
      </c>
      <c r="L17" s="34">
        <v>13</v>
      </c>
      <c r="M17" s="10">
        <v>12</v>
      </c>
      <c r="N17" s="10">
        <v>17</v>
      </c>
      <c r="O17" s="43">
        <f t="shared" si="1"/>
        <v>14.4</v>
      </c>
      <c r="P17" s="14">
        <v>10</v>
      </c>
    </row>
    <row r="18" spans="1:16" ht="30" x14ac:dyDescent="0.25">
      <c r="A18" s="10" t="s">
        <v>21</v>
      </c>
      <c r="B18" s="17" t="s">
        <v>41</v>
      </c>
      <c r="C18" s="34"/>
      <c r="D18" s="34">
        <v>40</v>
      </c>
      <c r="E18" s="10"/>
      <c r="F18" s="10">
        <v>48</v>
      </c>
      <c r="G18" s="34"/>
      <c r="H18" s="34"/>
      <c r="I18" s="10"/>
      <c r="J18" s="10">
        <v>65</v>
      </c>
      <c r="K18" s="34"/>
      <c r="L18" s="34">
        <v>52</v>
      </c>
      <c r="M18" s="10"/>
      <c r="N18" s="10">
        <v>72</v>
      </c>
      <c r="O18" s="43">
        <f t="shared" si="1"/>
        <v>51.25</v>
      </c>
      <c r="P18" s="14">
        <v>10</v>
      </c>
    </row>
    <row r="19" spans="1:16" x14ac:dyDescent="0.25">
      <c r="A19" s="96" t="s">
        <v>81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8"/>
    </row>
    <row r="20" spans="1:16" x14ac:dyDescent="0.25">
      <c r="A20" s="10" t="s">
        <v>68</v>
      </c>
      <c r="B20" s="17" t="s">
        <v>73</v>
      </c>
      <c r="C20" s="17">
        <v>17</v>
      </c>
      <c r="D20" s="34">
        <v>19</v>
      </c>
      <c r="E20" s="10">
        <v>19</v>
      </c>
      <c r="F20" s="10">
        <v>23</v>
      </c>
      <c r="G20" s="17">
        <v>18</v>
      </c>
      <c r="H20" s="34">
        <v>26</v>
      </c>
      <c r="I20" s="70">
        <v>19</v>
      </c>
      <c r="J20" s="10">
        <v>20</v>
      </c>
      <c r="K20" s="17">
        <v>18</v>
      </c>
      <c r="L20" s="34">
        <v>24</v>
      </c>
      <c r="M20" s="10">
        <v>16</v>
      </c>
      <c r="N20" s="10">
        <v>18</v>
      </c>
      <c r="O20" s="63">
        <f t="shared" ref="O20:O25" si="2">AVERAGE(D20,F20,H20,J20,L20)</f>
        <v>22.4</v>
      </c>
      <c r="P20" s="14">
        <v>10</v>
      </c>
    </row>
    <row r="21" spans="1:16" ht="30" x14ac:dyDescent="0.25">
      <c r="A21" s="10" t="s">
        <v>70</v>
      </c>
      <c r="B21" s="17" t="s">
        <v>79</v>
      </c>
      <c r="C21" s="17">
        <v>13</v>
      </c>
      <c r="D21" s="34">
        <v>10</v>
      </c>
      <c r="E21" s="10">
        <v>13</v>
      </c>
      <c r="F21" s="10">
        <v>9</v>
      </c>
      <c r="G21" s="17">
        <v>15</v>
      </c>
      <c r="H21" s="34">
        <v>22</v>
      </c>
      <c r="I21" s="72">
        <v>16</v>
      </c>
      <c r="J21" s="10">
        <v>18</v>
      </c>
      <c r="K21" s="17">
        <v>14</v>
      </c>
      <c r="L21" s="34">
        <v>16</v>
      </c>
      <c r="M21" s="10">
        <v>12</v>
      </c>
      <c r="N21" s="10">
        <v>14</v>
      </c>
      <c r="O21" s="63">
        <f t="shared" si="2"/>
        <v>15</v>
      </c>
      <c r="P21" s="14">
        <v>10</v>
      </c>
    </row>
    <row r="22" spans="1:16" ht="30" x14ac:dyDescent="0.25">
      <c r="A22" s="10" t="s">
        <v>72</v>
      </c>
      <c r="B22" s="17" t="s">
        <v>82</v>
      </c>
      <c r="C22" s="17">
        <v>15</v>
      </c>
      <c r="D22" s="34">
        <v>11</v>
      </c>
      <c r="E22" s="10">
        <v>17</v>
      </c>
      <c r="F22" s="10">
        <v>13</v>
      </c>
      <c r="G22" s="17">
        <v>13</v>
      </c>
      <c r="H22" s="34">
        <v>20</v>
      </c>
      <c r="I22" s="70">
        <v>19</v>
      </c>
      <c r="J22" s="10">
        <v>17</v>
      </c>
      <c r="K22" s="17">
        <v>14</v>
      </c>
      <c r="L22" s="34">
        <v>13</v>
      </c>
      <c r="M22" s="10">
        <v>19</v>
      </c>
      <c r="N22" s="10">
        <v>16</v>
      </c>
      <c r="O22" s="43">
        <f t="shared" si="2"/>
        <v>14.8</v>
      </c>
      <c r="P22" s="14">
        <v>10</v>
      </c>
    </row>
    <row r="23" spans="1:16" x14ac:dyDescent="0.25">
      <c r="A23" s="10" t="s">
        <v>74</v>
      </c>
      <c r="B23" s="17" t="s">
        <v>80</v>
      </c>
      <c r="C23" s="17">
        <v>42</v>
      </c>
      <c r="D23" s="34">
        <v>45</v>
      </c>
      <c r="E23" s="17">
        <v>35</v>
      </c>
      <c r="F23" s="10">
        <v>42</v>
      </c>
      <c r="G23" s="10">
        <v>47</v>
      </c>
      <c r="H23" s="34">
        <v>51</v>
      </c>
      <c r="I23" s="72">
        <v>27</v>
      </c>
      <c r="J23" s="10">
        <v>26</v>
      </c>
      <c r="K23" s="10">
        <v>46</v>
      </c>
      <c r="L23" s="34">
        <v>35</v>
      </c>
      <c r="M23" s="10">
        <v>42</v>
      </c>
      <c r="N23" s="10">
        <v>39</v>
      </c>
      <c r="O23" s="63">
        <f t="shared" si="2"/>
        <v>39.799999999999997</v>
      </c>
      <c r="P23" s="14">
        <v>10</v>
      </c>
    </row>
    <row r="24" spans="1:16" x14ac:dyDescent="0.25">
      <c r="A24" s="10" t="s">
        <v>76</v>
      </c>
      <c r="B24" s="17" t="s">
        <v>73</v>
      </c>
      <c r="C24" s="17">
        <v>13</v>
      </c>
      <c r="D24" s="34">
        <v>13</v>
      </c>
      <c r="E24" s="10">
        <v>15</v>
      </c>
      <c r="F24" s="10">
        <v>13</v>
      </c>
      <c r="G24" s="17">
        <v>32</v>
      </c>
      <c r="H24" s="34">
        <v>31</v>
      </c>
      <c r="I24" s="70">
        <v>18</v>
      </c>
      <c r="J24" s="10">
        <v>18</v>
      </c>
      <c r="K24" s="17">
        <v>9</v>
      </c>
      <c r="L24" s="34">
        <v>13</v>
      </c>
      <c r="M24" s="10">
        <v>11</v>
      </c>
      <c r="N24" s="10">
        <v>17</v>
      </c>
      <c r="O24" s="43">
        <f t="shared" si="2"/>
        <v>17.600000000000001</v>
      </c>
      <c r="P24" s="14">
        <v>10</v>
      </c>
    </row>
    <row r="25" spans="1:16" ht="30" x14ac:dyDescent="0.25">
      <c r="A25" s="10" t="s">
        <v>21</v>
      </c>
      <c r="B25" s="17" t="s">
        <v>41</v>
      </c>
      <c r="C25" s="34"/>
      <c r="D25" s="34">
        <v>46</v>
      </c>
      <c r="E25" s="10"/>
      <c r="F25" s="10">
        <v>42</v>
      </c>
      <c r="G25" s="34"/>
      <c r="H25" s="34"/>
      <c r="I25" s="10"/>
      <c r="J25" s="10">
        <v>69</v>
      </c>
      <c r="K25" s="34"/>
      <c r="L25" s="34">
        <v>48</v>
      </c>
      <c r="M25" s="10"/>
      <c r="N25" s="10">
        <v>68</v>
      </c>
      <c r="O25" s="43">
        <f t="shared" si="2"/>
        <v>51.25</v>
      </c>
      <c r="P25" s="14">
        <v>10</v>
      </c>
    </row>
  </sheetData>
  <mergeCells count="9">
    <mergeCell ref="A12:P12"/>
    <mergeCell ref="A19:P19"/>
    <mergeCell ref="A5:P5"/>
    <mergeCell ref="M3:O3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6"/>
  <sheetViews>
    <sheetView topLeftCell="A7" zoomScale="90" zoomScaleNormal="90" workbookViewId="0">
      <selection activeCell="N26" sqref="N26"/>
    </sheetView>
  </sheetViews>
  <sheetFormatPr defaultRowHeight="15" x14ac:dyDescent="0.25"/>
  <cols>
    <col min="1" max="1" width="27.28515625" customWidth="1"/>
    <col min="2" max="3" width="10.140625" style="31" customWidth="1"/>
    <col min="4" max="5" width="10.140625" style="9" customWidth="1"/>
    <col min="6" max="6" width="12" style="31" customWidth="1"/>
    <col min="7" max="7" width="13.28515625" style="31" customWidth="1"/>
    <col min="8" max="8" width="9.42578125" style="9" customWidth="1"/>
    <col min="9" max="9" width="11.42578125" style="9" customWidth="1"/>
    <col min="10" max="11" width="9.140625" style="31"/>
    <col min="13" max="13" width="9.140625" style="41"/>
  </cols>
  <sheetData>
    <row r="1" spans="1:14" x14ac:dyDescent="0.25">
      <c r="B1" s="15"/>
      <c r="C1" s="15"/>
      <c r="F1" s="15"/>
      <c r="G1" s="15"/>
      <c r="J1" s="15"/>
      <c r="K1" s="15"/>
      <c r="M1" s="15"/>
    </row>
    <row r="2" spans="1:14" x14ac:dyDescent="0.25">
      <c r="A2" s="8" t="s">
        <v>49</v>
      </c>
      <c r="B2" s="49"/>
      <c r="C2" s="49"/>
      <c r="D2" s="8"/>
      <c r="E2" s="8"/>
      <c r="F2" s="49"/>
      <c r="G2" s="49"/>
      <c r="H2" s="8"/>
      <c r="I2" s="8"/>
      <c r="J2" s="15"/>
      <c r="K2" s="15"/>
      <c r="M2" s="15"/>
    </row>
    <row r="3" spans="1:14" x14ac:dyDescent="0.25">
      <c r="A3" t="s">
        <v>114</v>
      </c>
      <c r="B3" s="94" t="s">
        <v>124</v>
      </c>
      <c r="C3" s="104"/>
      <c r="D3" s="103" t="s">
        <v>125</v>
      </c>
      <c r="E3" s="103"/>
      <c r="F3" s="104" t="s">
        <v>126</v>
      </c>
      <c r="G3" s="104"/>
      <c r="H3" s="103" t="s">
        <v>138</v>
      </c>
      <c r="I3" s="103"/>
      <c r="J3" s="104" t="s">
        <v>128</v>
      </c>
      <c r="K3" s="104"/>
      <c r="L3" s="103" t="s">
        <v>139</v>
      </c>
      <c r="M3" s="93"/>
    </row>
    <row r="4" spans="1:14" x14ac:dyDescent="0.25">
      <c r="A4" s="12" t="s">
        <v>0</v>
      </c>
      <c r="B4" s="32">
        <v>2019</v>
      </c>
      <c r="C4" s="32">
        <v>2020</v>
      </c>
      <c r="D4" s="12">
        <v>2019</v>
      </c>
      <c r="E4" s="12">
        <v>2020</v>
      </c>
      <c r="F4" s="32">
        <v>2019</v>
      </c>
      <c r="G4" s="32">
        <v>2020</v>
      </c>
      <c r="H4" s="12">
        <v>2019</v>
      </c>
      <c r="I4" s="12">
        <v>2020</v>
      </c>
      <c r="J4" s="32">
        <v>2019</v>
      </c>
      <c r="K4" s="32">
        <v>2020</v>
      </c>
      <c r="L4" s="12">
        <v>2019</v>
      </c>
      <c r="M4" s="42">
        <v>2020</v>
      </c>
      <c r="N4" s="65"/>
    </row>
    <row r="5" spans="1:14" ht="15" customHeight="1" x14ac:dyDescent="0.25">
      <c r="A5" s="96" t="s">
        <v>87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4" x14ac:dyDescent="0.25">
      <c r="A6" s="10" t="s">
        <v>50</v>
      </c>
      <c r="B6" s="34"/>
      <c r="C6" s="33">
        <v>0.52</v>
      </c>
      <c r="D6" s="6"/>
      <c r="E6" s="6">
        <v>0.54</v>
      </c>
      <c r="F6" s="34"/>
      <c r="G6" s="33">
        <v>0.35</v>
      </c>
      <c r="H6" s="10"/>
      <c r="I6" s="60">
        <v>0.35714285714285715</v>
      </c>
      <c r="J6" s="34"/>
      <c r="K6" s="33">
        <v>0.23</v>
      </c>
      <c r="L6" s="10"/>
      <c r="M6" s="50">
        <f>AVERAGE(C6,E6,G6,I6,K6)</f>
        <v>0.39942857142857147</v>
      </c>
      <c r="N6" s="9" t="s">
        <v>145</v>
      </c>
    </row>
    <row r="7" spans="1:14" x14ac:dyDescent="0.25">
      <c r="A7" s="2" t="s">
        <v>51</v>
      </c>
      <c r="B7" s="47"/>
      <c r="C7" s="56">
        <v>0.5</v>
      </c>
      <c r="D7" s="2"/>
      <c r="E7" s="6">
        <v>0.28999999999999998</v>
      </c>
      <c r="F7" s="47"/>
      <c r="G7" s="56">
        <v>0.1</v>
      </c>
      <c r="H7" s="2"/>
      <c r="I7" s="60">
        <v>0.25</v>
      </c>
      <c r="J7" s="34"/>
      <c r="K7" s="76">
        <v>1</v>
      </c>
      <c r="L7" s="10"/>
      <c r="M7" s="50">
        <f>AVERAGE(C7,E7,G7,I7)</f>
        <v>0.28500000000000003</v>
      </c>
      <c r="N7" s="9" t="s">
        <v>146</v>
      </c>
    </row>
    <row r="8" spans="1:14" x14ac:dyDescent="0.25">
      <c r="A8" s="2" t="s">
        <v>52</v>
      </c>
      <c r="B8" s="47"/>
      <c r="C8" s="56">
        <v>0.43</v>
      </c>
      <c r="D8" s="2"/>
      <c r="E8" s="6">
        <v>0.32</v>
      </c>
      <c r="F8" s="47"/>
      <c r="G8" s="56">
        <v>0.33</v>
      </c>
      <c r="H8" s="2"/>
      <c r="I8" s="60">
        <v>0.3</v>
      </c>
      <c r="J8" s="34"/>
      <c r="K8" s="33">
        <v>0.11</v>
      </c>
      <c r="L8" s="10"/>
      <c r="M8" s="50">
        <f>AVERAGE(C8,E8,G8,I8,K8)</f>
        <v>0.29800000000000004</v>
      </c>
      <c r="N8" s="9" t="s">
        <v>147</v>
      </c>
    </row>
    <row r="9" spans="1:14" s="9" customFormat="1" x14ac:dyDescent="0.25">
      <c r="A9" s="105" t="s">
        <v>91</v>
      </c>
      <c r="B9" s="106"/>
      <c r="C9" s="106"/>
      <c r="D9" s="106"/>
      <c r="E9" s="106"/>
      <c r="F9" s="106"/>
      <c r="G9" s="106"/>
      <c r="H9" s="106"/>
      <c r="I9" s="106"/>
      <c r="J9" s="107"/>
      <c r="K9" s="107"/>
      <c r="L9" s="107"/>
      <c r="M9" s="107"/>
    </row>
    <row r="10" spans="1:14" s="9" customFormat="1" x14ac:dyDescent="0.25">
      <c r="A10" s="10" t="s">
        <v>50</v>
      </c>
      <c r="B10" s="34"/>
      <c r="C10" s="33">
        <v>0.41</v>
      </c>
      <c r="D10" s="6">
        <v>0.24</v>
      </c>
      <c r="E10" s="6">
        <v>0.4</v>
      </c>
      <c r="F10" s="34"/>
      <c r="G10" s="33">
        <v>0.13</v>
      </c>
      <c r="H10" s="10">
        <v>0</v>
      </c>
      <c r="I10" s="60">
        <v>0</v>
      </c>
      <c r="J10" s="34"/>
      <c r="K10" s="33">
        <v>0.37</v>
      </c>
      <c r="L10" s="10"/>
      <c r="M10" s="50">
        <f>AVERAGE(C10,E10,G10,I10,K10)</f>
        <v>0.26200000000000001</v>
      </c>
      <c r="N10" s="9" t="s">
        <v>148</v>
      </c>
    </row>
    <row r="11" spans="1:14" s="9" customFormat="1" x14ac:dyDescent="0.25">
      <c r="A11" s="2" t="s">
        <v>51</v>
      </c>
      <c r="B11" s="47"/>
      <c r="C11" s="47">
        <v>0</v>
      </c>
      <c r="D11" s="2">
        <v>0</v>
      </c>
      <c r="E11" s="6">
        <v>0.14000000000000001</v>
      </c>
      <c r="F11" s="47"/>
      <c r="G11" s="47">
        <v>0</v>
      </c>
      <c r="H11" s="2">
        <v>0</v>
      </c>
      <c r="I11" s="60">
        <v>0</v>
      </c>
      <c r="J11" s="34"/>
      <c r="K11" s="34">
        <v>0</v>
      </c>
      <c r="L11" s="10"/>
      <c r="M11" s="50">
        <f>AVERAGE(C11,E11,G11,I11,K11)</f>
        <v>2.8000000000000004E-2</v>
      </c>
      <c r="N11" s="9" t="s">
        <v>149</v>
      </c>
    </row>
    <row r="12" spans="1:14" s="9" customFormat="1" x14ac:dyDescent="0.25">
      <c r="A12" s="2" t="s">
        <v>52</v>
      </c>
      <c r="B12" s="47"/>
      <c r="C12" s="56">
        <v>0.43</v>
      </c>
      <c r="D12" s="73">
        <v>0.2</v>
      </c>
      <c r="E12" s="6">
        <v>0.26</v>
      </c>
      <c r="F12" s="47"/>
      <c r="G12" s="56">
        <v>0.2</v>
      </c>
      <c r="H12" s="73">
        <v>0.54</v>
      </c>
      <c r="I12" s="60">
        <v>0.2</v>
      </c>
      <c r="J12" s="34"/>
      <c r="K12" s="33">
        <v>0.05</v>
      </c>
      <c r="L12" s="10"/>
      <c r="M12" s="50">
        <f>AVERAGE(C12,E12,G12,I12,K12)</f>
        <v>0.22799999999999998</v>
      </c>
      <c r="N12" s="9" t="s">
        <v>150</v>
      </c>
    </row>
    <row r="13" spans="1:14" s="9" customFormat="1" x14ac:dyDescent="0.25">
      <c r="A13" s="105" t="s">
        <v>90</v>
      </c>
      <c r="B13" s="106"/>
      <c r="C13" s="106"/>
      <c r="D13" s="106"/>
      <c r="E13" s="106"/>
      <c r="F13" s="106"/>
      <c r="G13" s="106"/>
      <c r="H13" s="106"/>
      <c r="I13" s="106"/>
      <c r="J13" s="107"/>
      <c r="K13" s="107"/>
      <c r="L13" s="107"/>
      <c r="M13" s="107"/>
    </row>
    <row r="14" spans="1:14" s="9" customFormat="1" x14ac:dyDescent="0.25">
      <c r="A14" s="16" t="s">
        <v>50</v>
      </c>
      <c r="B14" s="47"/>
      <c r="C14" s="56">
        <v>0.55000000000000004</v>
      </c>
      <c r="D14" s="74">
        <v>0.3</v>
      </c>
      <c r="E14" s="24">
        <v>0.6</v>
      </c>
      <c r="F14" s="47"/>
      <c r="G14" s="56">
        <v>0.42</v>
      </c>
      <c r="H14" s="16">
        <v>0</v>
      </c>
      <c r="I14" s="61">
        <v>0.2857142857142857</v>
      </c>
      <c r="J14" s="34"/>
      <c r="K14" s="33">
        <v>0.4</v>
      </c>
      <c r="L14" s="17"/>
      <c r="M14" s="50">
        <f>AVERAGE(C14,E14,G14,I14,K14)</f>
        <v>0.45114285714285707</v>
      </c>
      <c r="N14" s="9" t="s">
        <v>151</v>
      </c>
    </row>
    <row r="15" spans="1:14" s="9" customFormat="1" x14ac:dyDescent="0.25">
      <c r="A15" s="16" t="s">
        <v>51</v>
      </c>
      <c r="B15" s="47"/>
      <c r="C15" s="47">
        <v>0</v>
      </c>
      <c r="D15" s="74">
        <v>0.04</v>
      </c>
      <c r="E15" s="24">
        <v>0.33</v>
      </c>
      <c r="F15" s="47"/>
      <c r="G15" s="56">
        <v>0.2</v>
      </c>
      <c r="H15" s="74">
        <v>0.08</v>
      </c>
      <c r="I15" s="61">
        <v>0</v>
      </c>
      <c r="J15" s="34"/>
      <c r="K15" s="34">
        <v>0</v>
      </c>
      <c r="L15" s="17"/>
      <c r="M15" s="50">
        <f>AVERAGE(C15,E15,G15,I15,K15)</f>
        <v>0.10600000000000001</v>
      </c>
      <c r="N15" s="9" t="s">
        <v>152</v>
      </c>
    </row>
    <row r="16" spans="1:14" s="9" customFormat="1" x14ac:dyDescent="0.25">
      <c r="A16" s="16" t="s">
        <v>52</v>
      </c>
      <c r="B16" s="47"/>
      <c r="C16" s="56">
        <v>0.56999999999999995</v>
      </c>
      <c r="D16" s="74">
        <v>0.22</v>
      </c>
      <c r="E16" s="24">
        <v>0.21</v>
      </c>
      <c r="F16" s="47"/>
      <c r="G16" s="56">
        <v>7.0000000000000007E-2</v>
      </c>
      <c r="H16" s="74">
        <v>0.31</v>
      </c>
      <c r="I16" s="61">
        <v>0.3</v>
      </c>
      <c r="J16" s="34"/>
      <c r="K16" s="33">
        <v>0.37</v>
      </c>
      <c r="L16" s="17"/>
      <c r="M16" s="50">
        <f>AVERAGE(C16,E16,G16,I16,K16)</f>
        <v>0.30399999999999999</v>
      </c>
      <c r="N16" s="9" t="s">
        <v>153</v>
      </c>
    </row>
    <row r="17" spans="1:14" s="9" customFormat="1" x14ac:dyDescent="0.25">
      <c r="A17" s="105" t="s">
        <v>88</v>
      </c>
      <c r="B17" s="106"/>
      <c r="C17" s="106"/>
      <c r="D17" s="106"/>
      <c r="E17" s="106"/>
      <c r="F17" s="106"/>
      <c r="G17" s="106"/>
      <c r="H17" s="106"/>
      <c r="I17" s="106"/>
      <c r="J17" s="107"/>
      <c r="K17" s="107"/>
      <c r="L17" s="107"/>
      <c r="M17" s="107"/>
    </row>
    <row r="18" spans="1:14" s="9" customFormat="1" x14ac:dyDescent="0.25">
      <c r="A18" s="2" t="s">
        <v>50</v>
      </c>
      <c r="B18" s="47"/>
      <c r="C18" s="47">
        <v>0</v>
      </c>
      <c r="D18" s="73">
        <v>0.02</v>
      </c>
      <c r="E18" s="2">
        <v>0</v>
      </c>
      <c r="F18" s="47"/>
      <c r="G18" s="47">
        <v>0</v>
      </c>
      <c r="H18" s="2">
        <v>0</v>
      </c>
      <c r="I18" s="2">
        <v>0</v>
      </c>
      <c r="J18" s="34"/>
      <c r="K18" s="33">
        <v>0.03</v>
      </c>
      <c r="L18" s="10"/>
      <c r="M18" s="50">
        <f>AVERAGE(C18,E18,G18,I18,K18)</f>
        <v>6.0000000000000001E-3</v>
      </c>
      <c r="N18" s="9" t="s">
        <v>154</v>
      </c>
    </row>
    <row r="19" spans="1:14" s="9" customFormat="1" x14ac:dyDescent="0.25">
      <c r="A19" s="2" t="s">
        <v>51</v>
      </c>
      <c r="B19" s="47"/>
      <c r="C19" s="47">
        <v>0</v>
      </c>
      <c r="D19" s="2">
        <v>0</v>
      </c>
      <c r="E19" s="2">
        <v>0</v>
      </c>
      <c r="F19" s="47"/>
      <c r="G19" s="47">
        <v>0</v>
      </c>
      <c r="H19" s="2">
        <v>0</v>
      </c>
      <c r="I19" s="2">
        <v>0</v>
      </c>
      <c r="J19" s="34"/>
      <c r="K19" s="34">
        <v>0</v>
      </c>
      <c r="L19" s="10"/>
      <c r="M19" s="43">
        <v>0</v>
      </c>
      <c r="N19" s="9" t="s">
        <v>149</v>
      </c>
    </row>
    <row r="20" spans="1:14" s="9" customFormat="1" x14ac:dyDescent="0.25">
      <c r="A20" s="2" t="s">
        <v>52</v>
      </c>
      <c r="B20" s="47"/>
      <c r="C20" s="47">
        <v>0</v>
      </c>
      <c r="D20" s="2">
        <v>0</v>
      </c>
      <c r="E20" s="2">
        <v>0</v>
      </c>
      <c r="F20" s="47"/>
      <c r="G20" s="47">
        <v>0</v>
      </c>
      <c r="H20" s="2">
        <v>0</v>
      </c>
      <c r="I20" s="2">
        <v>0</v>
      </c>
      <c r="J20" s="34"/>
      <c r="K20" s="34">
        <v>0</v>
      </c>
      <c r="L20" s="10"/>
      <c r="M20" s="43">
        <v>0</v>
      </c>
      <c r="N20" s="9" t="s">
        <v>155</v>
      </c>
    </row>
    <row r="21" spans="1:14" s="9" customFormat="1" x14ac:dyDescent="0.25">
      <c r="A21" s="105" t="s">
        <v>89</v>
      </c>
      <c r="B21" s="106"/>
      <c r="C21" s="106"/>
      <c r="D21" s="106"/>
      <c r="E21" s="106"/>
      <c r="F21" s="106"/>
      <c r="G21" s="106"/>
      <c r="H21" s="106"/>
      <c r="I21" s="106"/>
      <c r="J21" s="107"/>
      <c r="K21" s="107"/>
      <c r="L21" s="107"/>
      <c r="M21" s="107"/>
    </row>
    <row r="22" spans="1:14" s="9" customFormat="1" x14ac:dyDescent="0.25">
      <c r="A22" s="2" t="s">
        <v>50</v>
      </c>
      <c r="B22" s="47"/>
      <c r="C22" s="47">
        <v>0</v>
      </c>
      <c r="D22" s="73">
        <v>0.01</v>
      </c>
      <c r="E22" s="6">
        <v>0.03</v>
      </c>
      <c r="F22" s="47"/>
      <c r="G22" s="47">
        <v>0</v>
      </c>
      <c r="H22" s="2">
        <v>0</v>
      </c>
      <c r="I22" s="2">
        <v>0</v>
      </c>
      <c r="J22" s="34"/>
      <c r="K22" s="33">
        <v>0.03</v>
      </c>
      <c r="L22" s="10"/>
      <c r="M22" s="50">
        <f>AVERAGE(C22,E22,G22,I22,K22)</f>
        <v>1.2E-2</v>
      </c>
      <c r="N22" s="9" t="s">
        <v>154</v>
      </c>
    </row>
    <row r="23" spans="1:14" s="9" customFormat="1" x14ac:dyDescent="0.25">
      <c r="A23" s="2" t="s">
        <v>51</v>
      </c>
      <c r="B23" s="47"/>
      <c r="C23" s="47">
        <v>0</v>
      </c>
      <c r="D23" s="2">
        <v>0</v>
      </c>
      <c r="E23" s="59">
        <v>0</v>
      </c>
      <c r="F23" s="47"/>
      <c r="G23" s="47">
        <v>0</v>
      </c>
      <c r="H23" s="2">
        <v>0</v>
      </c>
      <c r="I23" s="2">
        <v>0</v>
      </c>
      <c r="J23" s="34"/>
      <c r="K23" s="34">
        <v>0</v>
      </c>
      <c r="L23" s="10"/>
      <c r="M23" s="43">
        <v>0</v>
      </c>
      <c r="N23" s="9" t="s">
        <v>149</v>
      </c>
    </row>
    <row r="24" spans="1:14" s="9" customFormat="1" x14ac:dyDescent="0.25">
      <c r="A24" s="2" t="s">
        <v>52</v>
      </c>
      <c r="B24" s="47"/>
      <c r="C24" s="47">
        <v>0</v>
      </c>
      <c r="D24" s="2">
        <v>0</v>
      </c>
      <c r="E24" s="59">
        <v>0</v>
      </c>
      <c r="F24" s="47"/>
      <c r="G24" s="47">
        <v>0</v>
      </c>
      <c r="H24" s="2">
        <v>0</v>
      </c>
      <c r="I24" s="2">
        <v>0</v>
      </c>
      <c r="J24" s="34"/>
      <c r="K24" s="34">
        <v>0</v>
      </c>
      <c r="L24" s="10"/>
      <c r="M24" s="43">
        <v>0</v>
      </c>
      <c r="N24" s="9" t="s">
        <v>155</v>
      </c>
    </row>
    <row r="25" spans="1:14" ht="15" customHeight="1" x14ac:dyDescent="0.25">
      <c r="A25" s="96" t="s">
        <v>53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</row>
    <row r="26" spans="1:14" s="9" customFormat="1" ht="15" customHeight="1" x14ac:dyDescent="0.25">
      <c r="A26" s="17" t="s">
        <v>92</v>
      </c>
      <c r="B26" s="33">
        <v>0.1</v>
      </c>
      <c r="C26" s="33">
        <v>0.06</v>
      </c>
      <c r="D26" s="24">
        <v>0.11</v>
      </c>
      <c r="E26" s="24">
        <v>0.24</v>
      </c>
      <c r="F26" s="33">
        <v>0.1</v>
      </c>
      <c r="G26" s="33">
        <v>0.17</v>
      </c>
      <c r="H26" s="24">
        <v>0.14000000000000001</v>
      </c>
      <c r="I26" s="24">
        <v>0.08</v>
      </c>
      <c r="J26" s="33">
        <v>0.09</v>
      </c>
      <c r="K26" s="33">
        <v>0.08</v>
      </c>
      <c r="L26" s="24">
        <v>0.11</v>
      </c>
      <c r="M26" s="50">
        <f>AVERAGE(C26,E26,G26,I26,K26)</f>
        <v>0.12599999999999997</v>
      </c>
      <c r="N26" s="55" t="s">
        <v>212</v>
      </c>
    </row>
    <row r="27" spans="1:14" s="9" customFormat="1" ht="15" customHeight="1" x14ac:dyDescent="0.25">
      <c r="A27" s="108" t="s">
        <v>86</v>
      </c>
      <c r="B27" s="109"/>
      <c r="C27" s="109"/>
      <c r="D27" s="109"/>
      <c r="E27" s="109"/>
      <c r="F27" s="109"/>
      <c r="G27" s="109"/>
      <c r="H27" s="109"/>
      <c r="I27" s="109"/>
      <c r="J27" s="107"/>
      <c r="K27" s="107"/>
      <c r="L27" s="107"/>
      <c r="M27" s="107"/>
    </row>
    <row r="28" spans="1:14" s="9" customFormat="1" ht="15" customHeight="1" x14ac:dyDescent="0.25">
      <c r="A28" s="17" t="s">
        <v>93</v>
      </c>
      <c r="B28" s="34"/>
      <c r="C28" s="33">
        <v>0.89</v>
      </c>
      <c r="D28" s="17"/>
      <c r="E28" s="24">
        <v>0.96</v>
      </c>
      <c r="F28" s="34"/>
      <c r="G28" s="33">
        <v>0.97</v>
      </c>
      <c r="H28" s="17"/>
      <c r="I28" s="24">
        <v>1</v>
      </c>
      <c r="J28" s="34"/>
      <c r="K28" s="33">
        <v>1</v>
      </c>
      <c r="L28" s="17"/>
      <c r="M28" s="50">
        <f>AVERAGE(C28,E28,G28,I28,K28)</f>
        <v>0.96400000000000008</v>
      </c>
      <c r="N28" s="9" t="s">
        <v>199</v>
      </c>
    </row>
    <row r="29" spans="1:14" x14ac:dyDescent="0.25">
      <c r="A29" s="96" t="s">
        <v>54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4" s="9" customFormat="1" x14ac:dyDescent="0.25">
      <c r="A30" s="17" t="s">
        <v>95</v>
      </c>
      <c r="B30" s="34"/>
      <c r="C30" s="33">
        <v>0.97</v>
      </c>
      <c r="D30" s="17"/>
      <c r="E30" s="24">
        <v>0.95</v>
      </c>
      <c r="F30" s="34"/>
      <c r="G30" s="33">
        <v>0.97</v>
      </c>
      <c r="H30" s="17"/>
      <c r="I30" s="61">
        <v>1</v>
      </c>
      <c r="J30" s="34"/>
      <c r="K30" s="33">
        <v>0.94</v>
      </c>
      <c r="L30" s="17"/>
      <c r="M30" s="50">
        <f>AVERAGE(C30,E30,G30,I30,K30)</f>
        <v>0.96599999999999997</v>
      </c>
      <c r="N30" s="9" t="s">
        <v>156</v>
      </c>
    </row>
    <row r="31" spans="1:14" ht="15" customHeight="1" x14ac:dyDescent="0.25">
      <c r="A31" s="10" t="s">
        <v>94</v>
      </c>
      <c r="B31" s="34"/>
      <c r="C31" s="33">
        <v>0.67</v>
      </c>
      <c r="D31" s="10"/>
      <c r="E31" s="6">
        <v>0.74</v>
      </c>
      <c r="F31" s="34"/>
      <c r="G31" s="33">
        <v>0.92</v>
      </c>
      <c r="H31" s="10"/>
      <c r="I31" s="61">
        <v>0.91666666666666663</v>
      </c>
      <c r="J31" s="34"/>
      <c r="K31" s="33">
        <v>0.89</v>
      </c>
      <c r="L31" s="10"/>
      <c r="M31" s="50">
        <f>AVERAGE(C31,E31,G31,I31,K31)</f>
        <v>0.82733333333333337</v>
      </c>
      <c r="N31" s="9" t="s">
        <v>157</v>
      </c>
    </row>
    <row r="32" spans="1:14" x14ac:dyDescent="0.25">
      <c r="A32" s="11" t="s">
        <v>55</v>
      </c>
      <c r="B32" s="48"/>
      <c r="C32" s="57">
        <v>0</v>
      </c>
      <c r="D32" s="75">
        <v>0.22</v>
      </c>
      <c r="E32" s="6">
        <v>0.09</v>
      </c>
      <c r="F32" s="48"/>
      <c r="G32" s="58">
        <v>0.15</v>
      </c>
      <c r="H32" s="11"/>
      <c r="I32" s="61">
        <v>0.5714285714285714</v>
      </c>
      <c r="J32" s="34"/>
      <c r="K32" s="33">
        <v>0.19</v>
      </c>
      <c r="L32" s="10"/>
      <c r="M32" s="50">
        <f>AVERAGE(C32,E32,G32,I32,K32)</f>
        <v>0.20028571428571426</v>
      </c>
      <c r="N32" s="9" t="s">
        <v>158</v>
      </c>
    </row>
    <row r="33" spans="1:14" x14ac:dyDescent="0.25">
      <c r="A33" s="10" t="s">
        <v>56</v>
      </c>
      <c r="B33" s="34"/>
      <c r="C33" s="33">
        <v>0.19</v>
      </c>
      <c r="D33" s="6">
        <v>0.45</v>
      </c>
      <c r="E33" s="6">
        <v>0.43</v>
      </c>
      <c r="F33" s="34"/>
      <c r="G33" s="33">
        <v>0.37</v>
      </c>
      <c r="H33" s="10"/>
      <c r="I33" s="61">
        <v>0.8571428571428571</v>
      </c>
      <c r="J33" s="34"/>
      <c r="K33" s="33">
        <v>0.42</v>
      </c>
      <c r="L33" s="10"/>
      <c r="M33" s="50">
        <f>AVERAGE(C33,E33,G33,I33,K33)</f>
        <v>0.4534285714285714</v>
      </c>
      <c r="N33" s="9" t="s">
        <v>159</v>
      </c>
    </row>
    <row r="34" spans="1:14" x14ac:dyDescent="0.25">
      <c r="A34" s="10" t="s">
        <v>57</v>
      </c>
      <c r="B34" s="34"/>
      <c r="C34" s="33">
        <v>0.1</v>
      </c>
      <c r="D34" s="6">
        <v>0.46</v>
      </c>
      <c r="E34" s="6">
        <v>0.21</v>
      </c>
      <c r="F34" s="34"/>
      <c r="G34" s="33">
        <v>0.14000000000000001</v>
      </c>
      <c r="H34" s="10"/>
      <c r="I34" s="61">
        <v>0.45454545454545453</v>
      </c>
      <c r="J34" s="34"/>
      <c r="K34" s="33">
        <v>0.15</v>
      </c>
      <c r="L34" s="10"/>
      <c r="M34" s="50">
        <f>AVERAGE(C34,E34,G34,I34,K34)</f>
        <v>0.21090909090909088</v>
      </c>
      <c r="N34" s="9" t="s">
        <v>160</v>
      </c>
    </row>
    <row r="35" spans="1:14" ht="15" customHeight="1" x14ac:dyDescent="0.25">
      <c r="A35" s="96" t="s">
        <v>58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4" s="9" customFormat="1" ht="15" customHeight="1" x14ac:dyDescent="0.25">
      <c r="A36" s="17" t="s">
        <v>59</v>
      </c>
      <c r="B36" s="34"/>
      <c r="C36" s="33">
        <v>0.94</v>
      </c>
      <c r="D36" s="18"/>
      <c r="E36" s="24">
        <v>0.71</v>
      </c>
      <c r="F36" s="34"/>
      <c r="G36" s="33">
        <v>0.89</v>
      </c>
      <c r="H36" s="17"/>
      <c r="I36" s="61">
        <v>0.8571428571428571</v>
      </c>
      <c r="J36" s="34"/>
      <c r="K36" s="33">
        <v>0.88</v>
      </c>
      <c r="L36" s="17"/>
      <c r="M36" s="50">
        <f>AVERAGE(C36,E36,G36,I36,K36)</f>
        <v>0.85542857142857154</v>
      </c>
      <c r="N36" s="9" t="s">
        <v>161</v>
      </c>
    </row>
    <row r="37" spans="1:14" s="9" customFormat="1" ht="15" customHeight="1" x14ac:dyDescent="0.25">
      <c r="A37" s="17" t="s">
        <v>52</v>
      </c>
      <c r="B37" s="34"/>
      <c r="C37" s="33">
        <v>0.93</v>
      </c>
      <c r="D37" s="18"/>
      <c r="E37" s="24">
        <v>0.79</v>
      </c>
      <c r="F37" s="34"/>
      <c r="G37" s="33">
        <v>0.81</v>
      </c>
      <c r="H37" s="17"/>
      <c r="I37" s="61">
        <v>1</v>
      </c>
      <c r="J37" s="34"/>
      <c r="K37" s="33">
        <v>0.7</v>
      </c>
      <c r="L37" s="17"/>
      <c r="M37" s="50">
        <f>AVERAGE(C37,E37,G37,I37,K37)</f>
        <v>0.84600000000000009</v>
      </c>
      <c r="N37" s="9" t="s">
        <v>162</v>
      </c>
    </row>
    <row r="38" spans="1:14" s="9" customFormat="1" ht="15" customHeight="1" x14ac:dyDescent="0.25">
      <c r="A38" s="17" t="s">
        <v>60</v>
      </c>
      <c r="B38" s="34"/>
      <c r="C38" s="33">
        <v>0.88</v>
      </c>
      <c r="D38" s="18"/>
      <c r="E38" s="24">
        <v>0.7</v>
      </c>
      <c r="F38" s="34"/>
      <c r="G38" s="33">
        <v>0.69</v>
      </c>
      <c r="H38" s="17"/>
      <c r="I38" s="61">
        <v>1</v>
      </c>
      <c r="J38" s="34"/>
      <c r="K38" s="33">
        <v>0.56999999999999995</v>
      </c>
      <c r="L38" s="17"/>
      <c r="M38" s="50">
        <f>AVERAGE(C38,E38,G38,I38,K38)</f>
        <v>0.76800000000000002</v>
      </c>
      <c r="N38" s="9" t="s">
        <v>163</v>
      </c>
    </row>
    <row r="39" spans="1:14" s="9" customFormat="1" ht="15" customHeight="1" x14ac:dyDescent="0.25">
      <c r="A39" s="17" t="s">
        <v>61</v>
      </c>
      <c r="B39" s="34"/>
      <c r="C39" s="33">
        <v>0.83</v>
      </c>
      <c r="D39" s="18"/>
      <c r="E39" s="24">
        <v>0.62</v>
      </c>
      <c r="F39" s="34"/>
      <c r="G39" s="76">
        <v>1</v>
      </c>
      <c r="H39" s="17"/>
      <c r="I39" s="61">
        <v>1</v>
      </c>
      <c r="J39" s="34"/>
      <c r="K39" s="33">
        <v>0.89</v>
      </c>
      <c r="L39" s="17"/>
      <c r="M39" s="76">
        <f>AVERAGE(C39,E39,I39,K39)</f>
        <v>0.83500000000000008</v>
      </c>
      <c r="N39" s="9" t="s">
        <v>164</v>
      </c>
    </row>
    <row r="40" spans="1:14" s="9" customFormat="1" ht="15" customHeight="1" x14ac:dyDescent="0.25">
      <c r="A40" s="108" t="s">
        <v>96</v>
      </c>
      <c r="B40" s="109"/>
      <c r="C40" s="109"/>
      <c r="D40" s="109"/>
      <c r="E40" s="109"/>
      <c r="F40" s="109"/>
      <c r="G40" s="109"/>
      <c r="H40" s="109"/>
      <c r="I40" s="109"/>
      <c r="J40" s="107"/>
      <c r="K40" s="107"/>
      <c r="L40" s="107"/>
      <c r="M40" s="107"/>
    </row>
    <row r="41" spans="1:14" x14ac:dyDescent="0.25">
      <c r="A41" s="11" t="s">
        <v>59</v>
      </c>
      <c r="B41" s="48"/>
      <c r="C41" s="58">
        <v>0.13</v>
      </c>
      <c r="D41" s="24">
        <v>0.04</v>
      </c>
      <c r="E41" s="6">
        <v>0.03</v>
      </c>
      <c r="F41" s="48"/>
      <c r="G41" s="57">
        <v>0</v>
      </c>
      <c r="H41" s="11"/>
      <c r="I41" s="62">
        <v>0</v>
      </c>
      <c r="J41" s="34"/>
      <c r="K41" s="33">
        <v>0.04</v>
      </c>
      <c r="L41" s="10"/>
      <c r="M41" s="50">
        <f>AVERAGE(C41,E41,G41,I41,K41)</f>
        <v>0.04</v>
      </c>
      <c r="N41" s="9" t="s">
        <v>165</v>
      </c>
    </row>
    <row r="42" spans="1:14" x14ac:dyDescent="0.25">
      <c r="A42" s="10" t="s">
        <v>52</v>
      </c>
      <c r="B42" s="34"/>
      <c r="C42" s="33">
        <v>7.0000000000000007E-2</v>
      </c>
      <c r="D42" s="24">
        <v>0.06</v>
      </c>
      <c r="E42" s="6">
        <v>0</v>
      </c>
      <c r="F42" s="34"/>
      <c r="G42" s="33">
        <v>0.05</v>
      </c>
      <c r="H42" s="10"/>
      <c r="I42" s="62">
        <v>0</v>
      </c>
      <c r="J42" s="34"/>
      <c r="K42" s="33">
        <v>0</v>
      </c>
      <c r="L42" s="10"/>
      <c r="M42" s="50">
        <f>AVERAGE(C42,E42,G42,I42,K42)</f>
        <v>2.4E-2</v>
      </c>
      <c r="N42" s="9" t="s">
        <v>166</v>
      </c>
    </row>
    <row r="43" spans="1:14" x14ac:dyDescent="0.25">
      <c r="A43" s="10" t="s">
        <v>60</v>
      </c>
      <c r="B43" s="34"/>
      <c r="C43" s="33">
        <v>0.13</v>
      </c>
      <c r="D43" s="24">
        <v>0.06</v>
      </c>
      <c r="E43" s="6">
        <v>0</v>
      </c>
      <c r="F43" s="34"/>
      <c r="G43" s="33">
        <v>0.08</v>
      </c>
      <c r="H43" s="10"/>
      <c r="I43" s="62">
        <v>0</v>
      </c>
      <c r="J43" s="34"/>
      <c r="K43" s="33">
        <v>0</v>
      </c>
      <c r="L43" s="10"/>
      <c r="M43" s="50">
        <f>AVERAGE(C43,E43,G43,I43,K43)</f>
        <v>4.2000000000000003E-2</v>
      </c>
      <c r="N43" s="9" t="s">
        <v>167</v>
      </c>
    </row>
    <row r="44" spans="1:14" x14ac:dyDescent="0.25">
      <c r="A44" s="10" t="s">
        <v>61</v>
      </c>
      <c r="B44" s="34"/>
      <c r="C44" s="33">
        <v>0.04</v>
      </c>
      <c r="D44" s="17">
        <v>0</v>
      </c>
      <c r="E44" s="6">
        <v>0.15</v>
      </c>
      <c r="F44" s="34"/>
      <c r="G44" s="77">
        <v>0</v>
      </c>
      <c r="H44" s="10"/>
      <c r="I44" s="62">
        <v>0</v>
      </c>
      <c r="J44" s="34"/>
      <c r="K44" s="33">
        <v>0.06</v>
      </c>
      <c r="L44" s="10"/>
      <c r="M44" s="76">
        <f>AVERAGE(C44,E44,I44,K44)</f>
        <v>6.25E-2</v>
      </c>
      <c r="N44" s="9" t="s">
        <v>168</v>
      </c>
    </row>
    <row r="45" spans="1:14" s="9" customFormat="1" x14ac:dyDescent="0.25">
      <c r="A45" s="108" t="s">
        <v>97</v>
      </c>
      <c r="B45" s="109"/>
      <c r="C45" s="109"/>
      <c r="D45" s="109"/>
      <c r="E45" s="109"/>
      <c r="F45" s="109"/>
      <c r="G45" s="109"/>
      <c r="H45" s="109"/>
      <c r="I45" s="109"/>
      <c r="J45" s="107"/>
      <c r="K45" s="107"/>
      <c r="L45" s="107"/>
      <c r="M45" s="107"/>
    </row>
    <row r="46" spans="1:14" s="9" customFormat="1" x14ac:dyDescent="0.25">
      <c r="A46" s="10" t="s">
        <v>59</v>
      </c>
      <c r="B46" s="34"/>
      <c r="C46" s="33">
        <v>0.28999999999999998</v>
      </c>
      <c r="D46" s="10"/>
      <c r="E46" s="6">
        <v>0.62</v>
      </c>
      <c r="F46" s="34"/>
      <c r="G46" s="33">
        <v>0.71</v>
      </c>
      <c r="H46" s="10"/>
      <c r="I46" s="61">
        <v>0.5714285714285714</v>
      </c>
      <c r="J46" s="34"/>
      <c r="K46" s="33">
        <v>0.5</v>
      </c>
      <c r="L46" s="10"/>
      <c r="M46" s="50">
        <f>AVERAGE(C46,E46,G46,I46,K46)</f>
        <v>0.53828571428571426</v>
      </c>
      <c r="N46" s="9" t="s">
        <v>169</v>
      </c>
    </row>
    <row r="47" spans="1:14" s="9" customFormat="1" x14ac:dyDescent="0.25">
      <c r="A47" s="10" t="s">
        <v>52</v>
      </c>
      <c r="B47" s="34"/>
      <c r="C47" s="33">
        <v>0.5</v>
      </c>
      <c r="D47" s="10"/>
      <c r="E47" s="6">
        <v>0.67</v>
      </c>
      <c r="F47" s="34"/>
      <c r="G47" s="33">
        <v>0.59</v>
      </c>
      <c r="H47" s="10"/>
      <c r="I47" s="61">
        <v>0.88888888888888884</v>
      </c>
      <c r="J47" s="34"/>
      <c r="K47" s="33">
        <v>0.42</v>
      </c>
      <c r="L47" s="10"/>
      <c r="M47" s="50">
        <f>AVERAGE(C47,E47,G47,I47,K47)</f>
        <v>0.61377777777777776</v>
      </c>
      <c r="N47" s="9" t="s">
        <v>171</v>
      </c>
    </row>
    <row r="48" spans="1:14" s="9" customFormat="1" x14ac:dyDescent="0.25">
      <c r="A48" s="10" t="s">
        <v>60</v>
      </c>
      <c r="B48" s="34"/>
      <c r="C48" s="33">
        <v>0.53</v>
      </c>
      <c r="D48" s="10"/>
      <c r="E48" s="6">
        <v>0.44</v>
      </c>
      <c r="F48" s="34"/>
      <c r="G48" s="33">
        <v>0.73</v>
      </c>
      <c r="H48" s="10"/>
      <c r="I48" s="61">
        <v>1</v>
      </c>
      <c r="J48" s="34"/>
      <c r="K48" s="33">
        <v>0.23</v>
      </c>
      <c r="L48" s="10"/>
      <c r="M48" s="50">
        <f>AVERAGE(C48,E48,G48,I48,K48)</f>
        <v>0.58600000000000008</v>
      </c>
      <c r="N48" s="9" t="s">
        <v>170</v>
      </c>
    </row>
    <row r="49" spans="1:14" s="9" customFormat="1" x14ac:dyDescent="0.25">
      <c r="A49" s="10" t="s">
        <v>61</v>
      </c>
      <c r="B49" s="34"/>
      <c r="C49" s="33">
        <v>0.54</v>
      </c>
      <c r="D49" s="10"/>
      <c r="E49" s="6">
        <v>0.54</v>
      </c>
      <c r="F49" s="34"/>
      <c r="G49" s="76">
        <v>0.5</v>
      </c>
      <c r="H49" s="10"/>
      <c r="I49" s="61">
        <v>1</v>
      </c>
      <c r="J49" s="34"/>
      <c r="K49" s="33">
        <v>0.5</v>
      </c>
      <c r="L49" s="10"/>
      <c r="M49" s="76">
        <f>AVERAGE(C49,E49,I49,K49)</f>
        <v>0.64500000000000002</v>
      </c>
      <c r="N49" s="9" t="s">
        <v>172</v>
      </c>
    </row>
    <row r="50" spans="1:14" x14ac:dyDescent="0.25">
      <c r="A50" s="96" t="s">
        <v>62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</row>
    <row r="51" spans="1:14" x14ac:dyDescent="0.25">
      <c r="A51" s="11" t="s">
        <v>59</v>
      </c>
      <c r="B51" s="48"/>
      <c r="C51" s="57">
        <v>0</v>
      </c>
      <c r="D51" s="11"/>
      <c r="E51" s="6">
        <v>0.04</v>
      </c>
      <c r="F51" s="48"/>
      <c r="G51" s="58">
        <v>0.04</v>
      </c>
      <c r="H51" s="11"/>
      <c r="I51" s="62">
        <v>0</v>
      </c>
      <c r="J51" s="34"/>
      <c r="K51" s="33">
        <v>0.08</v>
      </c>
      <c r="L51" s="10"/>
      <c r="M51" s="50">
        <f>AVERAGE(C51,E51,G51,I51,K51)</f>
        <v>3.2000000000000001E-2</v>
      </c>
      <c r="N51" s="9" t="s">
        <v>173</v>
      </c>
    </row>
    <row r="52" spans="1:14" x14ac:dyDescent="0.25">
      <c r="A52" s="10" t="s">
        <v>52</v>
      </c>
      <c r="B52" s="34"/>
      <c r="C52" s="33">
        <v>0.06</v>
      </c>
      <c r="D52" s="10"/>
      <c r="E52" s="6">
        <v>0.04</v>
      </c>
      <c r="F52" s="34"/>
      <c r="G52" s="33">
        <v>0.18</v>
      </c>
      <c r="H52" s="10"/>
      <c r="I52" s="6">
        <v>0.11</v>
      </c>
      <c r="J52" s="34"/>
      <c r="K52" s="33">
        <v>0.11</v>
      </c>
      <c r="L52" s="10"/>
      <c r="M52" s="50">
        <f>AVERAGE(C52,E52,G52,I52,K52)</f>
        <v>0.1</v>
      </c>
      <c r="N52" s="9" t="s">
        <v>200</v>
      </c>
    </row>
    <row r="53" spans="1:14" x14ac:dyDescent="0.25">
      <c r="A53" s="10" t="s">
        <v>60</v>
      </c>
      <c r="B53" s="34"/>
      <c r="C53" s="33">
        <v>0.23</v>
      </c>
      <c r="D53" s="10"/>
      <c r="E53" s="6">
        <v>0.11</v>
      </c>
      <c r="F53" s="34"/>
      <c r="G53" s="33">
        <v>0.27</v>
      </c>
      <c r="H53" s="10"/>
      <c r="I53" s="6">
        <v>0.25</v>
      </c>
      <c r="J53" s="34"/>
      <c r="K53" s="33">
        <v>0.23</v>
      </c>
      <c r="L53" s="10"/>
      <c r="M53" s="50">
        <f>AVERAGE(C53,E53,G53,I53,K53)</f>
        <v>0.21800000000000003</v>
      </c>
      <c r="N53" s="9" t="s">
        <v>201</v>
      </c>
    </row>
    <row r="54" spans="1:14" x14ac:dyDescent="0.25">
      <c r="A54" s="10" t="s">
        <v>61</v>
      </c>
      <c r="B54" s="34"/>
      <c r="C54" s="33">
        <v>0.45</v>
      </c>
      <c r="D54" s="10"/>
      <c r="E54" s="6">
        <v>0.27</v>
      </c>
      <c r="F54" s="34"/>
      <c r="G54" s="76">
        <v>1</v>
      </c>
      <c r="H54" s="10"/>
      <c r="I54" s="6">
        <v>0.55000000000000004</v>
      </c>
      <c r="J54" s="34"/>
      <c r="K54" s="33">
        <v>0.33</v>
      </c>
      <c r="L54" s="10"/>
      <c r="M54" s="76">
        <f>AVERAGE(C54,E54,I54,K54)</f>
        <v>0.4</v>
      </c>
      <c r="N54" s="9" t="s">
        <v>202</v>
      </c>
    </row>
    <row r="55" spans="1:14" x14ac:dyDescent="0.25">
      <c r="A55" s="96" t="s">
        <v>85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</row>
    <row r="56" spans="1:14" x14ac:dyDescent="0.25">
      <c r="A56" s="11" t="s">
        <v>50</v>
      </c>
      <c r="B56" s="48"/>
      <c r="C56" s="58">
        <v>0.16</v>
      </c>
      <c r="D56" s="75">
        <v>0.23</v>
      </c>
      <c r="E56" s="6">
        <v>0.16</v>
      </c>
      <c r="F56" s="48"/>
      <c r="G56" s="58">
        <v>0.22</v>
      </c>
      <c r="H56" s="11"/>
      <c r="I56" s="61">
        <v>0.375</v>
      </c>
      <c r="J56" s="34"/>
      <c r="K56" s="33">
        <v>0.13</v>
      </c>
      <c r="L56" s="10"/>
      <c r="M56" s="50">
        <f>AVERAGE(C56,E56,G56,I56,K56)</f>
        <v>0.20899999999999999</v>
      </c>
      <c r="N56" s="9" t="s">
        <v>174</v>
      </c>
    </row>
    <row r="57" spans="1:14" x14ac:dyDescent="0.25">
      <c r="A57" s="11" t="s">
        <v>59</v>
      </c>
      <c r="B57" s="48"/>
      <c r="C57" s="57">
        <v>0</v>
      </c>
      <c r="D57" s="75">
        <v>0.1</v>
      </c>
      <c r="E57" s="59">
        <v>0</v>
      </c>
      <c r="F57" s="48"/>
      <c r="G57" s="57">
        <v>0</v>
      </c>
      <c r="H57" s="11"/>
      <c r="I57" s="61">
        <v>0</v>
      </c>
      <c r="J57" s="34"/>
      <c r="K57" s="33">
        <v>0</v>
      </c>
      <c r="L57" s="10"/>
      <c r="M57" s="50">
        <f>AVERAGE(C57,E57,G57,I57,K57)</f>
        <v>0</v>
      </c>
      <c r="N57" s="9" t="s">
        <v>175</v>
      </c>
    </row>
    <row r="58" spans="1:14" x14ac:dyDescent="0.25">
      <c r="A58" s="10" t="s">
        <v>52</v>
      </c>
      <c r="B58" s="34"/>
      <c r="C58" s="34">
        <v>0</v>
      </c>
      <c r="D58" s="6">
        <v>0.19</v>
      </c>
      <c r="E58" s="6">
        <v>0.04</v>
      </c>
      <c r="F58" s="34"/>
      <c r="G58" s="33">
        <v>0.18</v>
      </c>
      <c r="H58" s="10"/>
      <c r="I58" s="61">
        <v>0.1111111111111111</v>
      </c>
      <c r="J58" s="34"/>
      <c r="K58" s="33">
        <v>0.16</v>
      </c>
      <c r="L58" s="10"/>
      <c r="M58" s="50">
        <f>AVERAGE(C58,E58,G58,I58,K58)</f>
        <v>9.8222222222222239E-2</v>
      </c>
      <c r="N58" s="9" t="s">
        <v>176</v>
      </c>
    </row>
    <row r="59" spans="1:14" x14ac:dyDescent="0.25">
      <c r="A59" s="10" t="s">
        <v>60</v>
      </c>
      <c r="B59" s="34"/>
      <c r="C59" s="33">
        <v>0.18</v>
      </c>
      <c r="D59" s="6">
        <v>0.4</v>
      </c>
      <c r="E59" s="6">
        <v>0.11</v>
      </c>
      <c r="F59" s="34"/>
      <c r="G59" s="33">
        <v>0</v>
      </c>
      <c r="H59" s="10"/>
      <c r="I59" s="61">
        <v>0.18181818181818182</v>
      </c>
      <c r="J59" s="34"/>
      <c r="K59" s="33">
        <v>0.31</v>
      </c>
      <c r="L59" s="10"/>
      <c r="M59" s="50">
        <f>AVERAGE(C59,E59,G59,I59,K59)</f>
        <v>0.15636363636363634</v>
      </c>
      <c r="N59" s="9" t="s">
        <v>177</v>
      </c>
    </row>
    <row r="60" spans="1:14" x14ac:dyDescent="0.25">
      <c r="A60" s="10" t="s">
        <v>61</v>
      </c>
      <c r="B60" s="34"/>
      <c r="C60" s="33">
        <v>0.23</v>
      </c>
      <c r="D60" s="10"/>
      <c r="E60" s="6">
        <v>0.31</v>
      </c>
      <c r="F60" s="34"/>
      <c r="G60" s="76">
        <v>1</v>
      </c>
      <c r="H60" s="10"/>
      <c r="I60" s="61">
        <v>0.42857142857142855</v>
      </c>
      <c r="J60" s="34"/>
      <c r="K60" s="33">
        <v>0.28000000000000003</v>
      </c>
      <c r="L60" s="10"/>
      <c r="M60" s="76">
        <f>AVERAGE(C60,E60,I60,K60)</f>
        <v>0.31214285714285717</v>
      </c>
      <c r="N60" s="9" t="s">
        <v>178</v>
      </c>
    </row>
    <row r="61" spans="1:14" s="9" customFormat="1" x14ac:dyDescent="0.25">
      <c r="A61" s="108" t="s">
        <v>98</v>
      </c>
      <c r="B61" s="109"/>
      <c r="C61" s="109"/>
      <c r="D61" s="109"/>
      <c r="E61" s="109"/>
      <c r="F61" s="109"/>
      <c r="G61" s="109"/>
      <c r="H61" s="109"/>
      <c r="I61" s="109"/>
      <c r="J61" s="107"/>
      <c r="K61" s="107"/>
      <c r="L61" s="107"/>
      <c r="M61" s="107"/>
    </row>
    <row r="62" spans="1:14" s="9" customFormat="1" x14ac:dyDescent="0.25">
      <c r="A62" s="10" t="s">
        <v>50</v>
      </c>
      <c r="B62" s="34"/>
      <c r="C62" s="33">
        <v>0.34</v>
      </c>
      <c r="D62" s="10"/>
      <c r="E62" s="6">
        <v>0.62</v>
      </c>
      <c r="F62" s="34"/>
      <c r="G62" s="33">
        <v>0.31</v>
      </c>
      <c r="H62" s="10"/>
      <c r="I62" s="61">
        <v>6.25E-2</v>
      </c>
      <c r="J62" s="34"/>
      <c r="K62" s="33">
        <v>0.32</v>
      </c>
      <c r="L62" s="10"/>
      <c r="M62" s="50">
        <f>AVERAGE(C62,E62,G62,I62,K62)</f>
        <v>0.33050000000000002</v>
      </c>
      <c r="N62" s="9" t="s">
        <v>179</v>
      </c>
    </row>
    <row r="63" spans="1:14" s="9" customFormat="1" x14ac:dyDescent="0.25">
      <c r="A63" s="10" t="s">
        <v>59</v>
      </c>
      <c r="B63" s="34"/>
      <c r="C63" s="33">
        <v>0.53</v>
      </c>
      <c r="D63" s="10"/>
      <c r="E63" s="6">
        <v>0.96</v>
      </c>
      <c r="F63" s="34"/>
      <c r="G63" s="33">
        <v>0.68</v>
      </c>
      <c r="H63" s="10"/>
      <c r="I63" s="61">
        <v>0.42857142857142855</v>
      </c>
      <c r="J63" s="34"/>
      <c r="K63" s="33">
        <v>0.63</v>
      </c>
      <c r="L63" s="10"/>
      <c r="M63" s="50">
        <f>AVERAGE(C63,E63,G63,I63,K63)</f>
        <v>0.64571428571428569</v>
      </c>
      <c r="N63" s="9" t="s">
        <v>180</v>
      </c>
    </row>
    <row r="64" spans="1:14" s="9" customFormat="1" x14ac:dyDescent="0.25">
      <c r="A64" s="10" t="s">
        <v>52</v>
      </c>
      <c r="B64" s="34"/>
      <c r="C64" s="33">
        <v>0.69</v>
      </c>
      <c r="D64" s="10"/>
      <c r="E64" s="6">
        <v>0.96</v>
      </c>
      <c r="F64" s="34"/>
      <c r="G64" s="33">
        <v>0.59</v>
      </c>
      <c r="H64" s="10"/>
      <c r="I64" s="61">
        <v>0.55555555555555558</v>
      </c>
      <c r="J64" s="34"/>
      <c r="K64" s="33">
        <v>0.57999999999999996</v>
      </c>
      <c r="L64" s="10"/>
      <c r="M64" s="50">
        <f>AVERAGE(C64,E64,G64,I64,K64)</f>
        <v>0.67511111111111111</v>
      </c>
      <c r="N64" s="9" t="s">
        <v>181</v>
      </c>
    </row>
    <row r="65" spans="1:14" s="9" customFormat="1" x14ac:dyDescent="0.25">
      <c r="A65" s="10" t="s">
        <v>60</v>
      </c>
      <c r="B65" s="34"/>
      <c r="C65" s="33">
        <v>0.59</v>
      </c>
      <c r="D65" s="10"/>
      <c r="E65" s="6">
        <v>1</v>
      </c>
      <c r="F65" s="34"/>
      <c r="G65" s="33">
        <v>0.4</v>
      </c>
      <c r="H65" s="10"/>
      <c r="I65" s="61">
        <v>0.63636363636363635</v>
      </c>
      <c r="J65" s="34"/>
      <c r="K65" s="33">
        <v>0.38</v>
      </c>
      <c r="L65" s="10"/>
      <c r="M65" s="50">
        <f>AVERAGE(C65,E65,G65,I65,K65)</f>
        <v>0.60127272727272718</v>
      </c>
      <c r="N65" s="9" t="s">
        <v>182</v>
      </c>
    </row>
    <row r="66" spans="1:14" s="9" customFormat="1" x14ac:dyDescent="0.25">
      <c r="A66" s="10" t="s">
        <v>61</v>
      </c>
      <c r="B66" s="34"/>
      <c r="C66" s="33">
        <v>0.32</v>
      </c>
      <c r="D66" s="10"/>
      <c r="E66" s="6">
        <v>0.85</v>
      </c>
      <c r="F66" s="34"/>
      <c r="G66" s="77">
        <v>0</v>
      </c>
      <c r="H66" s="10"/>
      <c r="I66" s="61">
        <v>0.42857142857142855</v>
      </c>
      <c r="J66" s="34"/>
      <c r="K66" s="33">
        <v>0.5</v>
      </c>
      <c r="L66" s="10"/>
      <c r="M66" s="76">
        <f>AVERAGE(C66,E66,I66,K66)</f>
        <v>0.52464285714285719</v>
      </c>
      <c r="N66" s="9" t="s">
        <v>183</v>
      </c>
    </row>
    <row r="67" spans="1:14" x14ac:dyDescent="0.25">
      <c r="A67" s="96" t="s">
        <v>63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</row>
    <row r="68" spans="1:14" x14ac:dyDescent="0.25">
      <c r="A68" s="11" t="s">
        <v>50</v>
      </c>
      <c r="B68" s="48"/>
      <c r="C68" s="58">
        <v>0.34</v>
      </c>
      <c r="D68" s="75">
        <v>0.32</v>
      </c>
      <c r="E68" s="6">
        <v>0.3</v>
      </c>
      <c r="F68" s="48"/>
      <c r="G68" s="58">
        <v>0.25</v>
      </c>
      <c r="H68" s="11"/>
      <c r="I68" s="61">
        <v>0.5625</v>
      </c>
      <c r="J68" s="34"/>
      <c r="K68" s="33">
        <v>0.28999999999999998</v>
      </c>
      <c r="L68" s="10"/>
      <c r="M68" s="50">
        <f>AVERAGE(C68,E68,G68,I68,K68)</f>
        <v>0.34850000000000003</v>
      </c>
      <c r="N68" s="9" t="s">
        <v>184</v>
      </c>
    </row>
    <row r="69" spans="1:14" x14ac:dyDescent="0.25">
      <c r="A69" s="11" t="s">
        <v>59</v>
      </c>
      <c r="B69" s="48"/>
      <c r="C69" s="58">
        <v>0.12</v>
      </c>
      <c r="D69" s="75">
        <v>0.42</v>
      </c>
      <c r="E69" s="6">
        <v>0.69</v>
      </c>
      <c r="F69" s="48"/>
      <c r="G69" s="58">
        <v>0.43</v>
      </c>
      <c r="H69" s="11"/>
      <c r="I69" s="61">
        <v>0.42857142857142855</v>
      </c>
      <c r="J69" s="34"/>
      <c r="K69" s="33">
        <v>0.5</v>
      </c>
      <c r="L69" s="10"/>
      <c r="M69" s="50">
        <f>AVERAGE(C69,E69,G69,I69,K69)</f>
        <v>0.43371428571428572</v>
      </c>
      <c r="N69" s="9" t="s">
        <v>185</v>
      </c>
    </row>
    <row r="70" spans="1:14" x14ac:dyDescent="0.25">
      <c r="A70" s="10" t="s">
        <v>52</v>
      </c>
      <c r="B70" s="34"/>
      <c r="C70" s="33">
        <v>0.19</v>
      </c>
      <c r="D70" s="6">
        <v>0.36</v>
      </c>
      <c r="E70" s="6">
        <v>0.67</v>
      </c>
      <c r="F70" s="34"/>
      <c r="G70" s="33">
        <v>0.28999999999999998</v>
      </c>
      <c r="H70" s="10"/>
      <c r="I70" s="61">
        <v>0.55555555555555558</v>
      </c>
      <c r="J70" s="34"/>
      <c r="K70" s="33">
        <v>0.47</v>
      </c>
      <c r="L70" s="10"/>
      <c r="M70" s="50">
        <f>AVERAGE(C70,E70,G70,I70,K70)</f>
        <v>0.43511111111111112</v>
      </c>
      <c r="N70" s="9" t="s">
        <v>186</v>
      </c>
    </row>
    <row r="71" spans="1:14" x14ac:dyDescent="0.25">
      <c r="A71" s="10" t="s">
        <v>60</v>
      </c>
      <c r="B71" s="34"/>
      <c r="C71" s="33">
        <v>0.23</v>
      </c>
      <c r="D71" s="6">
        <v>0.25</v>
      </c>
      <c r="E71" s="6">
        <v>0.44</v>
      </c>
      <c r="F71" s="34"/>
      <c r="G71" s="33">
        <v>0.27</v>
      </c>
      <c r="H71" s="10"/>
      <c r="I71" s="61">
        <v>0.63636363636363635</v>
      </c>
      <c r="J71" s="34"/>
      <c r="K71" s="33">
        <v>0.85</v>
      </c>
      <c r="L71" s="10"/>
      <c r="M71" s="50">
        <f>AVERAGE(C71,E71,G71,I71,K71)</f>
        <v>0.48527272727272724</v>
      </c>
      <c r="N71" s="9" t="s">
        <v>187</v>
      </c>
    </row>
    <row r="72" spans="1:14" x14ac:dyDescent="0.25">
      <c r="A72" s="10" t="s">
        <v>61</v>
      </c>
      <c r="B72" s="34"/>
      <c r="C72" s="33">
        <v>0.41</v>
      </c>
      <c r="D72" s="6">
        <v>0.4</v>
      </c>
      <c r="E72" s="6">
        <v>0.54</v>
      </c>
      <c r="F72" s="34"/>
      <c r="G72" s="76">
        <v>0.5</v>
      </c>
      <c r="H72" s="10"/>
      <c r="I72" s="61">
        <v>0.8571428571428571</v>
      </c>
      <c r="J72" s="34"/>
      <c r="K72" s="33">
        <v>0.56999999999999995</v>
      </c>
      <c r="L72" s="10"/>
      <c r="M72" s="76">
        <f>AVERAGE(C72,E72,I72,K72)</f>
        <v>0.59428571428571419</v>
      </c>
      <c r="N72" s="9" t="s">
        <v>188</v>
      </c>
    </row>
    <row r="73" spans="1:14" x14ac:dyDescent="0.25">
      <c r="A73" s="96" t="s">
        <v>64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</row>
    <row r="74" spans="1:14" x14ac:dyDescent="0.25">
      <c r="A74" s="11" t="s">
        <v>50</v>
      </c>
      <c r="B74" s="48"/>
      <c r="C74" s="58">
        <v>0.19</v>
      </c>
      <c r="D74" s="11"/>
      <c r="E74" s="6">
        <v>0.08</v>
      </c>
      <c r="F74" s="48"/>
      <c r="G74" s="58">
        <v>0.16</v>
      </c>
      <c r="H74" s="11"/>
      <c r="I74" s="61">
        <v>0.125</v>
      </c>
      <c r="J74" s="34"/>
      <c r="K74" s="33">
        <v>0.05</v>
      </c>
      <c r="L74" s="10"/>
      <c r="M74" s="50">
        <f>AVERAGE(C74,E74,G74,I74,K74)</f>
        <v>0.12100000000000002</v>
      </c>
      <c r="N74" s="9" t="s">
        <v>189</v>
      </c>
    </row>
    <row r="75" spans="1:14" x14ac:dyDescent="0.25">
      <c r="A75" s="11" t="s">
        <v>59</v>
      </c>
      <c r="B75" s="48"/>
      <c r="C75" s="57">
        <v>0</v>
      </c>
      <c r="D75" s="11"/>
      <c r="E75" s="6">
        <v>0.19</v>
      </c>
      <c r="F75" s="48"/>
      <c r="G75" s="58">
        <v>0.18</v>
      </c>
      <c r="H75" s="11"/>
      <c r="I75" s="61">
        <v>0.14285714285714285</v>
      </c>
      <c r="J75" s="34"/>
      <c r="K75" s="33">
        <v>0.08</v>
      </c>
      <c r="L75" s="10"/>
      <c r="M75" s="50">
        <f>AVERAGE(C75,E75,G75,I75,K75)</f>
        <v>0.11857142857142858</v>
      </c>
      <c r="N75" s="9" t="s">
        <v>190</v>
      </c>
    </row>
    <row r="76" spans="1:14" x14ac:dyDescent="0.25">
      <c r="A76" s="10" t="s">
        <v>52</v>
      </c>
      <c r="B76" s="34"/>
      <c r="C76" s="33">
        <v>0.06</v>
      </c>
      <c r="D76" s="10"/>
      <c r="E76" s="6">
        <v>0.21</v>
      </c>
      <c r="F76" s="34"/>
      <c r="G76" s="33">
        <v>0.12</v>
      </c>
      <c r="H76" s="10"/>
      <c r="I76" s="61">
        <v>0.22222222222222221</v>
      </c>
      <c r="J76" s="34"/>
      <c r="K76" s="33">
        <v>0.16</v>
      </c>
      <c r="L76" s="10"/>
      <c r="M76" s="50">
        <f>AVERAGE(C76,E76,G76,I76,K76)</f>
        <v>0.15444444444444444</v>
      </c>
      <c r="N76" s="9" t="s">
        <v>191</v>
      </c>
    </row>
    <row r="77" spans="1:14" x14ac:dyDescent="0.25">
      <c r="A77" s="10" t="s">
        <v>60</v>
      </c>
      <c r="B77" s="34"/>
      <c r="C77" s="33">
        <v>0.06</v>
      </c>
      <c r="D77" s="10"/>
      <c r="E77" s="6">
        <v>0.22</v>
      </c>
      <c r="F77" s="34"/>
      <c r="G77" s="33">
        <v>0.33</v>
      </c>
      <c r="H77" s="10"/>
      <c r="I77" s="61">
        <v>0.27272727272727271</v>
      </c>
      <c r="J77" s="34"/>
      <c r="K77" s="33">
        <v>0.62</v>
      </c>
      <c r="L77" s="10"/>
      <c r="M77" s="50">
        <f>AVERAGE(C77,E77,G77,I77,K77)</f>
        <v>0.30054545454545456</v>
      </c>
      <c r="N77" s="9" t="s">
        <v>192</v>
      </c>
    </row>
    <row r="78" spans="1:14" x14ac:dyDescent="0.25">
      <c r="A78" s="10" t="s">
        <v>61</v>
      </c>
      <c r="B78" s="34"/>
      <c r="C78" s="33">
        <v>0.27</v>
      </c>
      <c r="D78" s="10"/>
      <c r="E78" s="6">
        <v>0.38</v>
      </c>
      <c r="F78" s="34"/>
      <c r="G78" s="77">
        <v>0</v>
      </c>
      <c r="H78" s="10"/>
      <c r="I78" s="61">
        <v>0.42857142857142855</v>
      </c>
      <c r="J78" s="34"/>
      <c r="K78" s="33">
        <v>0.33</v>
      </c>
      <c r="L78" s="10"/>
      <c r="M78" s="76">
        <f>AVERAGE(C78,E78,I78,K78)</f>
        <v>0.35214285714285715</v>
      </c>
      <c r="N78" s="9" t="s">
        <v>193</v>
      </c>
    </row>
    <row r="79" spans="1:14" x14ac:dyDescent="0.25">
      <c r="A79" s="96" t="s">
        <v>65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</row>
    <row r="80" spans="1:14" x14ac:dyDescent="0.25">
      <c r="A80" s="11" t="s">
        <v>50</v>
      </c>
      <c r="B80" s="48"/>
      <c r="C80" s="58">
        <v>0.94</v>
      </c>
      <c r="D80" s="75">
        <v>0.81</v>
      </c>
      <c r="E80" s="6">
        <v>0.84</v>
      </c>
      <c r="F80" s="48"/>
      <c r="G80" s="58">
        <v>0.97</v>
      </c>
      <c r="H80" s="11"/>
      <c r="I80" s="61">
        <v>0.9375</v>
      </c>
      <c r="J80" s="34"/>
      <c r="K80" s="33">
        <v>0.61</v>
      </c>
      <c r="L80" s="10"/>
      <c r="M80" s="50">
        <f>AVERAGE(C80,E80,G80,I80,K80)</f>
        <v>0.85950000000000004</v>
      </c>
      <c r="N80" s="9" t="s">
        <v>194</v>
      </c>
    </row>
    <row r="81" spans="1:14" x14ac:dyDescent="0.25">
      <c r="A81" s="11" t="s">
        <v>59</v>
      </c>
      <c r="B81" s="48"/>
      <c r="C81" s="58">
        <v>1</v>
      </c>
      <c r="D81" s="75">
        <v>0.92</v>
      </c>
      <c r="E81" s="6">
        <v>0.88</v>
      </c>
      <c r="F81" s="48"/>
      <c r="G81" s="58">
        <v>1</v>
      </c>
      <c r="H81" s="11"/>
      <c r="I81" s="61">
        <v>1</v>
      </c>
      <c r="J81" s="34"/>
      <c r="K81" s="33">
        <v>0.79</v>
      </c>
      <c r="L81" s="10"/>
      <c r="M81" s="50">
        <f>AVERAGE(C81,E81,G81,I81,K81)</f>
        <v>0.93399999999999994</v>
      </c>
      <c r="N81" s="9" t="s">
        <v>195</v>
      </c>
    </row>
    <row r="82" spans="1:14" x14ac:dyDescent="0.25">
      <c r="A82" s="10" t="s">
        <v>52</v>
      </c>
      <c r="B82" s="34"/>
      <c r="C82" s="58">
        <v>1</v>
      </c>
      <c r="D82" s="6">
        <v>0.92</v>
      </c>
      <c r="E82" s="6">
        <v>0.71</v>
      </c>
      <c r="F82" s="34"/>
      <c r="G82" s="33">
        <v>0.94</v>
      </c>
      <c r="H82" s="10"/>
      <c r="I82" s="61">
        <v>1</v>
      </c>
      <c r="J82" s="34"/>
      <c r="K82" s="33">
        <v>0.89</v>
      </c>
      <c r="L82" s="10"/>
      <c r="M82" s="50">
        <f>AVERAGE(C82,E82,G82,I82,K82)</f>
        <v>0.90800000000000003</v>
      </c>
      <c r="N82" s="9" t="s">
        <v>196</v>
      </c>
    </row>
    <row r="83" spans="1:14" x14ac:dyDescent="0.25">
      <c r="A83" s="10" t="s">
        <v>60</v>
      </c>
      <c r="B83" s="34"/>
      <c r="C83" s="58">
        <v>1</v>
      </c>
      <c r="D83" s="6">
        <v>0.81</v>
      </c>
      <c r="E83" s="6">
        <v>0.78</v>
      </c>
      <c r="F83" s="34"/>
      <c r="G83" s="33">
        <v>0.93</v>
      </c>
      <c r="H83" s="10"/>
      <c r="I83" s="61">
        <v>1</v>
      </c>
      <c r="J83" s="34"/>
      <c r="K83" s="33">
        <v>0.92</v>
      </c>
      <c r="L83" s="10"/>
      <c r="M83" s="50">
        <f>AVERAGE(C83,E83,G83,I83,K83)</f>
        <v>0.92599999999999993</v>
      </c>
      <c r="N83" s="9" t="s">
        <v>197</v>
      </c>
    </row>
    <row r="84" spans="1:14" s="9" customFormat="1" x14ac:dyDescent="0.25">
      <c r="A84" s="10" t="s">
        <v>61</v>
      </c>
      <c r="B84" s="34"/>
      <c r="C84" s="58">
        <v>1</v>
      </c>
      <c r="D84" s="6">
        <v>0.5</v>
      </c>
      <c r="E84" s="6">
        <v>0.85</v>
      </c>
      <c r="F84" s="34"/>
      <c r="G84" s="76">
        <v>0.5</v>
      </c>
      <c r="H84" s="10"/>
      <c r="I84" s="61">
        <v>1</v>
      </c>
      <c r="J84" s="34"/>
      <c r="K84" s="33">
        <v>0.89</v>
      </c>
      <c r="L84" s="10"/>
      <c r="M84" s="76">
        <f>AVERAGE(C84,E84,I84,K84)</f>
        <v>0.93500000000000005</v>
      </c>
      <c r="N84" s="9" t="s">
        <v>198</v>
      </c>
    </row>
    <row r="85" spans="1:14" s="9" customFormat="1" x14ac:dyDescent="0.25">
      <c r="A85" s="108" t="s">
        <v>99</v>
      </c>
      <c r="B85" s="109"/>
      <c r="C85" s="109"/>
      <c r="D85" s="109"/>
      <c r="E85" s="109"/>
      <c r="F85" s="109"/>
      <c r="G85" s="109"/>
      <c r="H85" s="109"/>
      <c r="I85" s="109"/>
      <c r="J85" s="107"/>
      <c r="K85" s="107"/>
      <c r="L85" s="107"/>
      <c r="M85" s="107"/>
    </row>
    <row r="86" spans="1:14" x14ac:dyDescent="0.25">
      <c r="A86" s="10" t="s">
        <v>100</v>
      </c>
      <c r="B86" s="34"/>
      <c r="C86" s="33">
        <v>0.67</v>
      </c>
      <c r="D86" s="10"/>
      <c r="E86" s="6">
        <v>0.31</v>
      </c>
      <c r="F86" s="34"/>
      <c r="G86" s="33">
        <v>0.87</v>
      </c>
      <c r="H86" s="10"/>
      <c r="I86" s="76">
        <v>0.04</v>
      </c>
      <c r="J86" s="34"/>
      <c r="K86" s="33">
        <v>0.27</v>
      </c>
      <c r="L86" s="10"/>
      <c r="M86" s="50">
        <f>AVERAGE(C86,E86,G86,I86,K86)</f>
        <v>0.43200000000000005</v>
      </c>
      <c r="N86" s="9" t="s">
        <v>203</v>
      </c>
    </row>
  </sheetData>
  <mergeCells count="24">
    <mergeCell ref="A27:M27"/>
    <mergeCell ref="A40:M40"/>
    <mergeCell ref="A45:M45"/>
    <mergeCell ref="A61:M61"/>
    <mergeCell ref="A67:M67"/>
    <mergeCell ref="A55:M55"/>
    <mergeCell ref="A79:M79"/>
    <mergeCell ref="A85:M85"/>
    <mergeCell ref="A50:M50"/>
    <mergeCell ref="A35:M35"/>
    <mergeCell ref="A29:M29"/>
    <mergeCell ref="A73:M73"/>
    <mergeCell ref="A5:M5"/>
    <mergeCell ref="A25:M25"/>
    <mergeCell ref="A21:M21"/>
    <mergeCell ref="A17:M17"/>
    <mergeCell ref="A13:M13"/>
    <mergeCell ref="A9:M9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Fidelity</vt:lpstr>
      <vt:lpstr>% Time Spent per Domain</vt:lpstr>
      <vt:lpstr>Outcomes </vt:lpstr>
    </vt:vector>
  </TitlesOfParts>
  <Company>Middlesex London Health Unit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Croswell</dc:creator>
  <cp:lastModifiedBy>Lindsay Croswell</cp:lastModifiedBy>
  <dcterms:created xsi:type="dcterms:W3CDTF">2019-05-17T15:48:25Z</dcterms:created>
  <dcterms:modified xsi:type="dcterms:W3CDTF">2021-03-15T13:11:51Z</dcterms:modified>
</cp:coreProperties>
</file>